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 windowWidth="5628" windowHeight="11640" activeTab="0"/>
  </bookViews>
  <sheets>
    <sheet name="CH4" sheetId="1" r:id="rId1"/>
  </sheets>
  <externalReferences>
    <externalReference r:id="rId4"/>
    <externalReference r:id="rId5"/>
  </externalReferences>
  <definedNames>
    <definedName name="actReg">'[2]LMmapCode'!$J$11</definedName>
    <definedName name="actRegCode">'[2]LMmapCode'!$J$13</definedName>
    <definedName name="actRegValue">'[2]LMmapCode'!$J$12</definedName>
    <definedName name="cls0">'[2]LMmapCode'!$F$8</definedName>
    <definedName name="cls1">'[2]LMmapCode'!$F$3</definedName>
    <definedName name="cls2">'[2]LMmapCode'!$F$4</definedName>
    <definedName name="cls3">'[2]LMmapCode'!$F$5</definedName>
    <definedName name="cls4">'[2]LMmapCode'!$F$6</definedName>
    <definedName name="cls5">'[2]LMmapCode'!$F$7</definedName>
    <definedName name="cls6">'[2]LMmapCode'!$F$8</definedName>
    <definedName name="clsValue">'[2]LMmapCode'!$J$3:$K$8</definedName>
    <definedName name="country">'[1]Country &amp; ID'!$A$2:$A$237</definedName>
    <definedName name="_xlnm.Print_Area" localSheetId="0">'CH4'!$A$1:$U$207</definedName>
    <definedName name="RegData">'[2]W1_1990Data'!$K$7:$L$7</definedName>
  </definedNames>
  <calcPr fullCalcOnLoad="1"/>
</workbook>
</file>

<file path=xl/sharedStrings.xml><?xml version="1.0" encoding="utf-8"?>
<sst xmlns="http://schemas.openxmlformats.org/spreadsheetml/2006/main" count="1973" uniqueCount="174">
  <si>
    <t>Antigua and Barbuda</t>
  </si>
  <si>
    <t>Australia</t>
  </si>
  <si>
    <t>Austria</t>
  </si>
  <si>
    <t>Belgium</t>
  </si>
  <si>
    <t>Colombia</t>
  </si>
  <si>
    <t>Croatia</t>
  </si>
  <si>
    <t>Cuba</t>
  </si>
  <si>
    <t>Denmark</t>
  </si>
  <si>
    <t>Dominican Republic</t>
  </si>
  <si>
    <t>Ethiopia</t>
  </si>
  <si>
    <t>Finland</t>
  </si>
  <si>
    <t>France</t>
  </si>
  <si>
    <t>Georgia</t>
  </si>
  <si>
    <t>Germany</t>
  </si>
  <si>
    <t>Greece</t>
  </si>
  <si>
    <t>Guatemala</t>
  </si>
  <si>
    <t>Iceland</t>
  </si>
  <si>
    <t>Ireland</t>
  </si>
  <si>
    <t>Italy</t>
  </si>
  <si>
    <t>Japan</t>
  </si>
  <si>
    <t>Kyrgyzstan</t>
  </si>
  <si>
    <t>Latvia</t>
  </si>
  <si>
    <t>Lithuania</t>
  </si>
  <si>
    <t>Netherlands</t>
  </si>
  <si>
    <t>New Zealand</t>
  </si>
  <si>
    <t>Norway</t>
  </si>
  <si>
    <t>Portugal</t>
  </si>
  <si>
    <t>Republic of Moldova</t>
  </si>
  <si>
    <t>Romania</t>
  </si>
  <si>
    <t>Slovenia</t>
  </si>
  <si>
    <t>Spain</t>
  </si>
  <si>
    <t>Sweden</t>
  </si>
  <si>
    <t>Switzerland</t>
  </si>
  <si>
    <t>Tajikistan</t>
  </si>
  <si>
    <t>Uzbekistan</t>
  </si>
  <si>
    <t>Sources:</t>
  </si>
  <si>
    <t>Definitions &amp; Technical notes:</t>
  </si>
  <si>
    <t>Algeria</t>
  </si>
  <si>
    <t>Azerbaijan</t>
  </si>
  <si>
    <t>Barbados</t>
  </si>
  <si>
    <t>Belarus</t>
  </si>
  <si>
    <t>Benin</t>
  </si>
  <si>
    <t>Bhutan</t>
  </si>
  <si>
    <t>Bulgaria</t>
  </si>
  <si>
    <t>Chile</t>
  </si>
  <si>
    <t>Costa Rica</t>
  </si>
  <si>
    <t>Czech Republic</t>
  </si>
  <si>
    <t>Dominica</t>
  </si>
  <si>
    <t>Estonia</t>
  </si>
  <si>
    <t>Gabon</t>
  </si>
  <si>
    <t>Haiti</t>
  </si>
  <si>
    <t>Honduras</t>
  </si>
  <si>
    <t>Hungary</t>
  </si>
  <si>
    <t>Iran (Islamic Republic of)</t>
  </si>
  <si>
    <t>Lebanon</t>
  </si>
  <si>
    <t>Luxembourg</t>
  </si>
  <si>
    <t>Madagascar</t>
  </si>
  <si>
    <t>Mali</t>
  </si>
  <si>
    <t>Malta</t>
  </si>
  <si>
    <t>Mauritania</t>
  </si>
  <si>
    <t>Mauritius</t>
  </si>
  <si>
    <t>Monaco</t>
  </si>
  <si>
    <t>Morocco</t>
  </si>
  <si>
    <t>Nicaragua</t>
  </si>
  <si>
    <t>Panama</t>
  </si>
  <si>
    <t>Paraguay</t>
  </si>
  <si>
    <t>Peru</t>
  </si>
  <si>
    <t>Philippines</t>
  </si>
  <si>
    <t>Poland</t>
  </si>
  <si>
    <t>Russian Federation</t>
  </si>
  <si>
    <t>Saint Lucia</t>
  </si>
  <si>
    <t>Slovakia</t>
  </si>
  <si>
    <t>Sri Lanka</t>
  </si>
  <si>
    <t>Sudan</t>
  </si>
  <si>
    <t>Togo</t>
  </si>
  <si>
    <t>Trinidad and Tobago</t>
  </si>
  <si>
    <t>Tunisia</t>
  </si>
  <si>
    <t>Turkey</t>
  </si>
  <si>
    <t>Turkmenistan</t>
  </si>
  <si>
    <t>Ukraine</t>
  </si>
  <si>
    <t>Viet Nam</t>
  </si>
  <si>
    <t>Yemen</t>
  </si>
  <si>
    <t>Zambia</t>
  </si>
  <si>
    <t>Argentina</t>
  </si>
  <si>
    <t>Armenia</t>
  </si>
  <si>
    <t>Bahrain</t>
  </si>
  <si>
    <t>Brazil</t>
  </si>
  <si>
    <t>Burundi</t>
  </si>
  <si>
    <t>Congo</t>
  </si>
  <si>
    <t>Djibouti</t>
  </si>
  <si>
    <t>Ecuador</t>
  </si>
  <si>
    <t>El Salvador</t>
  </si>
  <si>
    <t>Eritrea</t>
  </si>
  <si>
    <t>Fiji</t>
  </si>
  <si>
    <t>Gambia</t>
  </si>
  <si>
    <t>Guyana</t>
  </si>
  <si>
    <t>Indonesia</t>
  </si>
  <si>
    <t>Israel</t>
  </si>
  <si>
    <t>Jordan</t>
  </si>
  <si>
    <t>Lesotho</t>
  </si>
  <si>
    <t>Malawi</t>
  </si>
  <si>
    <t>Mexico</t>
  </si>
  <si>
    <t>Mongolia</t>
  </si>
  <si>
    <t>Mozambique</t>
  </si>
  <si>
    <t>Namibia</t>
  </si>
  <si>
    <t>Nigeria</t>
  </si>
  <si>
    <t>Rwanda</t>
  </si>
  <si>
    <t>Sao Tome and Principe</t>
  </si>
  <si>
    <t>Senegal</t>
  </si>
  <si>
    <t>Seychelles</t>
  </si>
  <si>
    <t>Suriname</t>
  </si>
  <si>
    <t>Thailand</t>
  </si>
  <si>
    <t>Tonga</t>
  </si>
  <si>
    <t>Uganda</t>
  </si>
  <si>
    <t>United Arab Emirates</t>
  </si>
  <si>
    <t>Uruguay</t>
  </si>
  <si>
    <t>Zimbabwe</t>
  </si>
  <si>
    <t>Bahamas</t>
  </si>
  <si>
    <t>Bangladesh</t>
  </si>
  <si>
    <t>Botswana</t>
  </si>
  <si>
    <t>Canada</t>
  </si>
  <si>
    <t>China</t>
  </si>
  <si>
    <t>Egypt</t>
  </si>
  <si>
    <t>Ghana</t>
  </si>
  <si>
    <t>India</t>
  </si>
  <si>
    <t>Kazakhstan</t>
  </si>
  <si>
    <t>Liechtenstein</t>
  </si>
  <si>
    <t>Malaysia</t>
  </si>
  <si>
    <t>Niger</t>
  </si>
  <si>
    <t>Palau</t>
  </si>
  <si>
    <t>Saudi Arabia</t>
  </si>
  <si>
    <t>South Africa</t>
  </si>
  <si>
    <t>...</t>
  </si>
  <si>
    <r>
      <t>CH</t>
    </r>
    <r>
      <rPr>
        <b/>
        <vertAlign val="subscript"/>
        <sz val="8"/>
        <rFont val="Arial"/>
        <family val="2"/>
      </rPr>
      <t>4</t>
    </r>
    <r>
      <rPr>
        <b/>
        <sz val="8"/>
        <rFont val="Arial"/>
        <family val="2"/>
      </rPr>
      <t xml:space="preserve"> emissions: </t>
    </r>
    <r>
      <rPr>
        <sz val="8"/>
        <rFont val="Arial"/>
        <family val="2"/>
      </rPr>
      <t>the major sources of CH</t>
    </r>
    <r>
      <rPr>
        <vertAlign val="subscript"/>
        <sz val="8"/>
        <rFont val="Arial"/>
        <family val="2"/>
      </rPr>
      <t>4</t>
    </r>
    <r>
      <rPr>
        <sz val="8"/>
        <rFont val="Arial"/>
        <family val="2"/>
      </rPr>
      <t xml:space="preserve"> are leakages during the production and transportation of natural gas and coal mining, livestock rearing, rice cultivation, and decomposition of waste in landfills. </t>
    </r>
  </si>
  <si>
    <t>Environmental Indicators and Selected Time Series</t>
  </si>
  <si>
    <t>Choose a country from the following drop-down list:</t>
  </si>
  <si>
    <t>Country</t>
  </si>
  <si>
    <r>
      <t>mio. tonnes of CO</t>
    </r>
    <r>
      <rPr>
        <i/>
        <vertAlign val="subscript"/>
        <sz val="8"/>
        <rFont val="Arial"/>
        <family val="2"/>
      </rPr>
      <t>2</t>
    </r>
    <r>
      <rPr>
        <i/>
        <sz val="8"/>
        <rFont val="Arial"/>
        <family val="2"/>
      </rPr>
      <t xml:space="preserve"> equivalent</t>
    </r>
  </si>
  <si>
    <r>
      <t>CH</t>
    </r>
    <r>
      <rPr>
        <b/>
        <vertAlign val="subscript"/>
        <sz val="13"/>
        <rFont val="Arial"/>
        <family val="2"/>
      </rPr>
      <t>4</t>
    </r>
    <r>
      <rPr>
        <b/>
        <sz val="13"/>
        <rFont val="Arial"/>
        <family val="2"/>
      </rPr>
      <t xml:space="preserve"> emissions</t>
    </r>
  </si>
  <si>
    <t>San Marino</t>
  </si>
  <si>
    <t>Venezuela (Bolivarian Republic of)</t>
  </si>
  <si>
    <t xml:space="preserve">Data Quality: </t>
  </si>
  <si>
    <t>Afghanistan</t>
  </si>
  <si>
    <t>Angola</t>
  </si>
  <si>
    <t>Bolivia (Plurinational State of)</t>
  </si>
  <si>
    <t>Bosnia and Herzegovina</t>
  </si>
  <si>
    <t>Brunei Darussalam</t>
  </si>
  <si>
    <t>Cabo Verde</t>
  </si>
  <si>
    <t>Cyprus</t>
  </si>
  <si>
    <t>Democratic People's Republic of Korea</t>
  </si>
  <si>
    <t>Democratic Republic of the Congo</t>
  </si>
  <si>
    <t>Lao People's Democratic Republic</t>
  </si>
  <si>
    <t>Liberia</t>
  </si>
  <si>
    <t>Montenegro</t>
  </si>
  <si>
    <t>Myanmar</t>
  </si>
  <si>
    <t>Qatar</t>
  </si>
  <si>
    <t>Republic of Korea</t>
  </si>
  <si>
    <t>Saint Vincent and the Grenadines</t>
  </si>
  <si>
    <t>Serbia</t>
  </si>
  <si>
    <t>Singapore</t>
  </si>
  <si>
    <t>South Sudan</t>
  </si>
  <si>
    <t>The former Yugoslav Republic of Macedonia</t>
  </si>
  <si>
    <t>Timor-Leste</t>
  </si>
  <si>
    <t>United Kingdom of Great Britain and Northern Ireland</t>
  </si>
  <si>
    <t>United Republic of Tanzania</t>
  </si>
  <si>
    <t>United States of America</t>
  </si>
  <si>
    <t>For some non-Annex I countries, the GHG emissions data may be incomplete because they include only emissions from a few available sources and therefore do not represent the absolute total emissions of the country. For detailed information on emissions data and their completeness, please check the official submissions of GHG emissions/removals data by countries to the Climate Change Convention.</t>
  </si>
  <si>
    <r>
      <t>Last update:</t>
    </r>
    <r>
      <rPr>
        <sz val="12"/>
        <rFont val="Arial"/>
        <family val="2"/>
      </rPr>
      <t xml:space="preserve"> February 2016</t>
    </r>
  </si>
  <si>
    <t>Côte d'Ivoire</t>
  </si>
  <si>
    <t>UN Framework Convention on Climate Change (UNFCCC) Secretariat.</t>
  </si>
  <si>
    <t>… denotes no data available.</t>
  </si>
  <si>
    <r>
      <rPr>
        <sz val="8"/>
        <rFont val="Arial"/>
        <family val="2"/>
      </rPr>
      <t xml:space="preserve">See: </t>
    </r>
    <r>
      <rPr>
        <u val="single"/>
        <sz val="8"/>
        <color indexed="12"/>
        <rFont val="Arial"/>
        <family val="2"/>
      </rPr>
      <t>http://unfccc.int/2860.php</t>
    </r>
    <r>
      <rPr>
        <sz val="8"/>
        <rFont val="Arial"/>
        <family val="2"/>
      </rPr>
      <t xml:space="preserve"> .</t>
    </r>
  </si>
  <si>
    <r>
      <rPr>
        <sz val="8"/>
        <rFont val="Arial"/>
        <family val="2"/>
      </rPr>
      <t xml:space="preserve">See: </t>
    </r>
    <r>
      <rPr>
        <u val="single"/>
        <sz val="8"/>
        <color indexed="12"/>
        <rFont val="Arial"/>
        <family val="2"/>
      </rPr>
      <t>http://unfccc.int/ghg_data/ghg_data_unfccc/data_sources/items/3816.php</t>
    </r>
    <r>
      <rPr>
        <sz val="8"/>
        <color indexed="12"/>
        <rFont val="Arial"/>
        <family val="2"/>
      </rPr>
      <t xml:space="preserve"> </t>
    </r>
    <r>
      <rPr>
        <sz val="8"/>
        <rFont val="Arial"/>
        <family val="2"/>
      </rPr>
      <t>.</t>
    </r>
  </si>
  <si>
    <t>Countries report their greenhouse gas emissions to UNFCCC according to the Intergovernmental Panel on Climate Change (IPCC) Guidelines. The quality of data is regularly checked through the UNFCCC review process for the Annex I Parties to the Convention that report the data annually. Non-Annex I countries do not report the data annually and their data are not subject to the same review procedures. Data quality depends on the quality of statistics underlying the calculations or estimates and is usually the best for energy related emissions; because of differences in completeness and quality of the estimates, the data should be used with caution when comparing countries.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</si>
</sst>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mmm\-yy;@"/>
    <numFmt numFmtId="166" formatCode="###\ ###\ ###\ ##0"/>
    <numFmt numFmtId="167" formatCode="###\ ###\ ###\ ##0.00"/>
    <numFmt numFmtId="168" formatCode="###\ ###\ ###\ ##0.0"/>
    <numFmt numFmtId="169" formatCode="###\ ###\ ###"/>
    <numFmt numFmtId="170" formatCode="###\ ###\ ##0"/>
    <numFmt numFmtId="171" formatCode="[$-409]dddd\,\ dd\ mmmm\,\ yyyy"/>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 ###\ ##0.00"/>
  </numFmts>
  <fonts count="73">
    <font>
      <sz val="10"/>
      <name val="Arial"/>
      <family val="0"/>
    </font>
    <font>
      <b/>
      <sz val="10"/>
      <name val="Arial"/>
      <family val="2"/>
    </font>
    <font>
      <sz val="8"/>
      <name val="Arial"/>
      <family val="2"/>
    </font>
    <font>
      <i/>
      <sz val="8"/>
      <name val="Arial"/>
      <family val="2"/>
    </font>
    <font>
      <b/>
      <i/>
      <u val="single"/>
      <sz val="9"/>
      <name val="Arial"/>
      <family val="2"/>
    </font>
    <font>
      <sz val="10"/>
      <color indexed="8"/>
      <name val="Arial"/>
      <family val="2"/>
    </font>
    <font>
      <sz val="8"/>
      <color indexed="8"/>
      <name val="Arial"/>
      <family val="2"/>
    </font>
    <font>
      <b/>
      <sz val="8"/>
      <color indexed="8"/>
      <name val="Arial"/>
      <family val="2"/>
    </font>
    <font>
      <b/>
      <u val="single"/>
      <sz val="9"/>
      <name val="Arial"/>
      <family val="2"/>
    </font>
    <font>
      <b/>
      <i/>
      <sz val="9"/>
      <name val="Arial"/>
      <family val="2"/>
    </font>
    <font>
      <i/>
      <vertAlign val="superscript"/>
      <sz val="10"/>
      <name val="Arial"/>
      <family val="2"/>
    </font>
    <font>
      <b/>
      <sz val="8"/>
      <name val="Arial"/>
      <family val="2"/>
    </font>
    <font>
      <vertAlign val="subscript"/>
      <sz val="8"/>
      <name val="Arial"/>
      <family val="2"/>
    </font>
    <font>
      <b/>
      <vertAlign val="subscript"/>
      <sz val="8"/>
      <name val="Arial"/>
      <family val="2"/>
    </font>
    <font>
      <b/>
      <sz val="15"/>
      <name val="Arial"/>
      <family val="2"/>
    </font>
    <font>
      <b/>
      <sz val="12"/>
      <name val="Arial"/>
      <family val="2"/>
    </font>
    <font>
      <i/>
      <sz val="12"/>
      <name val="Arial"/>
      <family val="2"/>
    </font>
    <font>
      <sz val="12"/>
      <name val="Arial"/>
      <family val="2"/>
    </font>
    <font>
      <b/>
      <sz val="10"/>
      <color indexed="8"/>
      <name val="Arial"/>
      <family val="2"/>
    </font>
    <font>
      <u val="single"/>
      <sz val="10"/>
      <color indexed="36"/>
      <name val="Arial"/>
      <family val="2"/>
    </font>
    <font>
      <u val="single"/>
      <sz val="10"/>
      <color indexed="12"/>
      <name val="Arial"/>
      <family val="2"/>
    </font>
    <font>
      <i/>
      <vertAlign val="subscript"/>
      <sz val="8"/>
      <name val="Arial"/>
      <family val="2"/>
    </font>
    <font>
      <b/>
      <sz val="13"/>
      <name val="Arial"/>
      <family val="2"/>
    </font>
    <font>
      <b/>
      <vertAlign val="subscript"/>
      <sz val="13"/>
      <name val="Arial"/>
      <family val="2"/>
    </font>
    <font>
      <b/>
      <sz val="10"/>
      <color indexed="12"/>
      <name val="Arial"/>
      <family val="2"/>
    </font>
    <font>
      <u val="single"/>
      <sz val="8"/>
      <color indexed="12"/>
      <name val="Arial"/>
      <family val="2"/>
    </font>
    <font>
      <sz val="8"/>
      <color indexed="12"/>
      <name val="Arial"/>
      <family val="2"/>
    </font>
    <font>
      <sz val="8.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8"/>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i/>
      <sz val="8"/>
      <color indexed="9"/>
      <name val="Arial"/>
      <family val="0"/>
    </font>
    <font>
      <sz val="11"/>
      <name val="Calibri"/>
      <family val="0"/>
    </font>
    <font>
      <b/>
      <sz val="8.5"/>
      <color indexed="8"/>
      <name val="Arial"/>
      <family val="0"/>
    </font>
    <font>
      <b/>
      <vertAlign val="subscript"/>
      <sz val="9.25"/>
      <color indexed="8"/>
      <name val="Arial"/>
      <family val="0"/>
    </font>
    <font>
      <b/>
      <sz val="10.25"/>
      <color indexed="8"/>
      <name val="Arial"/>
      <family val="0"/>
    </font>
    <font>
      <b/>
      <vertAlign val="subscript"/>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8"/>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23"/>
        <bgColor indexed="64"/>
      </patternFill>
    </fill>
    <fill>
      <patternFill patternType="solid">
        <fgColor indexed="55"/>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19"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0"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67"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93">
    <xf numFmtId="0" fontId="0" fillId="0" borderId="0" xfId="0" applyAlignment="1">
      <alignment/>
    </xf>
    <xf numFmtId="0" fontId="0" fillId="0" borderId="0" xfId="0" applyAlignment="1" applyProtection="1">
      <alignment horizontal="left"/>
      <protection locked="0"/>
    </xf>
    <xf numFmtId="0" fontId="0" fillId="0" borderId="0" xfId="0" applyAlignment="1" applyProtection="1">
      <alignment/>
      <protection locked="0"/>
    </xf>
    <xf numFmtId="164" fontId="0" fillId="0" borderId="0" xfId="0" applyNumberFormat="1" applyAlignment="1" applyProtection="1">
      <alignment horizontal="right"/>
      <protection locked="0"/>
    </xf>
    <xf numFmtId="0" fontId="0" fillId="33" borderId="0" xfId="0" applyFill="1" applyAlignment="1" applyProtection="1">
      <alignment horizontal="left"/>
      <protection locked="0"/>
    </xf>
    <xf numFmtId="0" fontId="0" fillId="33" borderId="0" xfId="0" applyFill="1" applyAlignment="1" applyProtection="1">
      <alignment/>
      <protection locked="0"/>
    </xf>
    <xf numFmtId="164" fontId="0" fillId="33" borderId="0" xfId="0" applyNumberFormat="1" applyFill="1" applyAlignment="1" applyProtection="1">
      <alignment horizontal="right"/>
      <protection locked="0"/>
    </xf>
    <xf numFmtId="0" fontId="0" fillId="33" borderId="0" xfId="0" applyFont="1" applyFill="1" applyAlignment="1" applyProtection="1">
      <alignment/>
      <protection locked="0"/>
    </xf>
    <xf numFmtId="0" fontId="14" fillId="33" borderId="0" xfId="0" applyFont="1" applyFill="1" applyAlignment="1" applyProtection="1">
      <alignment horizontal="left"/>
      <protection locked="0"/>
    </xf>
    <xf numFmtId="0" fontId="2" fillId="33" borderId="0" xfId="0" applyFont="1" applyFill="1" applyAlignment="1" applyProtection="1">
      <alignment horizontal="left"/>
      <protection locked="0"/>
    </xf>
    <xf numFmtId="166" fontId="0" fillId="33" borderId="0" xfId="0" applyNumberFormat="1" applyFont="1" applyFill="1" applyAlignment="1" applyProtection="1">
      <alignment horizontal="right"/>
      <protection locked="0"/>
    </xf>
    <xf numFmtId="0" fontId="15" fillId="33" borderId="0" xfId="0" applyFont="1" applyFill="1" applyAlignment="1" applyProtection="1">
      <alignment horizontal="left"/>
      <protection locked="0"/>
    </xf>
    <xf numFmtId="0" fontId="16" fillId="33" borderId="0" xfId="0" applyFont="1" applyFill="1" applyAlignment="1" applyProtection="1">
      <alignment horizontal="right"/>
      <protection locked="0"/>
    </xf>
    <xf numFmtId="0" fontId="3" fillId="33" borderId="0" xfId="0" applyFont="1" applyFill="1" applyAlignment="1" applyProtection="1">
      <alignment horizontal="right"/>
      <protection locked="0"/>
    </xf>
    <xf numFmtId="49" fontId="2" fillId="33" borderId="0" xfId="0" applyNumberFormat="1" applyFont="1" applyFill="1" applyAlignment="1" applyProtection="1">
      <alignment horizontal="center"/>
      <protection locked="0"/>
    </xf>
    <xf numFmtId="167" fontId="6" fillId="34" borderId="0" xfId="59" applyNumberFormat="1" applyFont="1" applyFill="1" applyBorder="1" applyAlignment="1" applyProtection="1">
      <alignment horizontal="left"/>
      <protection locked="0"/>
    </xf>
    <xf numFmtId="167" fontId="6" fillId="35" borderId="0" xfId="59" applyNumberFormat="1" applyFont="1" applyFill="1" applyBorder="1" applyAlignment="1" applyProtection="1">
      <alignment horizontal="right"/>
      <protection locked="0"/>
    </xf>
    <xf numFmtId="0" fontId="2" fillId="34" borderId="0" xfId="0" applyFont="1" applyFill="1" applyAlignment="1" applyProtection="1">
      <alignment horizontal="left"/>
      <protection locked="0"/>
    </xf>
    <xf numFmtId="0" fontId="2" fillId="34" borderId="0" xfId="0" applyFont="1" applyFill="1" applyAlignment="1" applyProtection="1">
      <alignment/>
      <protection locked="0"/>
    </xf>
    <xf numFmtId="164" fontId="2" fillId="34" borderId="0" xfId="0" applyNumberFormat="1" applyFont="1" applyFill="1" applyAlignment="1" applyProtection="1">
      <alignment horizontal="right"/>
      <protection locked="0"/>
    </xf>
    <xf numFmtId="0" fontId="0" fillId="34" borderId="0" xfId="0" applyFill="1" applyAlignment="1" applyProtection="1">
      <alignment/>
      <protection locked="0"/>
    </xf>
    <xf numFmtId="0" fontId="4" fillId="0" borderId="0" xfId="0" applyFont="1" applyAlignment="1" applyProtection="1">
      <alignment/>
      <protection locked="0"/>
    </xf>
    <xf numFmtId="0" fontId="2" fillId="0" borderId="0" xfId="0" applyFont="1" applyAlignment="1" applyProtection="1">
      <alignment wrapText="1"/>
      <protection locked="0"/>
    </xf>
    <xf numFmtId="0" fontId="0" fillId="0" borderId="0" xfId="0" applyAlignment="1" applyProtection="1">
      <alignment horizontal="left" wrapText="1"/>
      <protection locked="0"/>
    </xf>
    <xf numFmtId="0" fontId="0" fillId="0" borderId="0" xfId="0" applyAlignment="1" applyProtection="1">
      <alignment wrapText="1"/>
      <protection locked="0"/>
    </xf>
    <xf numFmtId="0" fontId="0" fillId="0" borderId="0" xfId="0" applyFont="1" applyAlignment="1" applyProtection="1">
      <alignment/>
      <protection locked="0"/>
    </xf>
    <xf numFmtId="0" fontId="9" fillId="0" borderId="0" xfId="0" applyFont="1" applyAlignment="1" applyProtection="1">
      <alignment/>
      <protection locked="0"/>
    </xf>
    <xf numFmtId="0" fontId="0" fillId="0" borderId="0" xfId="0" applyFont="1" applyAlignment="1" applyProtection="1">
      <alignment horizontal="right"/>
      <protection locked="0"/>
    </xf>
    <xf numFmtId="2" fontId="0" fillId="0" borderId="0" xfId="0" applyNumberFormat="1" applyFont="1" applyAlignment="1" applyProtection="1">
      <alignment horizontal="right"/>
      <protection locked="0"/>
    </xf>
    <xf numFmtId="167" fontId="0" fillId="0" borderId="0" xfId="0" applyNumberFormat="1" applyFont="1" applyAlignment="1" applyProtection="1">
      <alignment/>
      <protection locked="0"/>
    </xf>
    <xf numFmtId="164" fontId="10" fillId="0" borderId="0" xfId="0" applyNumberFormat="1" applyFont="1" applyAlignment="1" applyProtection="1">
      <alignment horizontal="left"/>
      <protection locked="0"/>
    </xf>
    <xf numFmtId="2" fontId="10" fillId="0" borderId="0" xfId="0" applyNumberFormat="1" applyFont="1" applyAlignment="1" applyProtection="1">
      <alignment horizontal="left"/>
      <protection locked="0"/>
    </xf>
    <xf numFmtId="164" fontId="0" fillId="0" borderId="0" xfId="0" applyNumberFormat="1" applyFont="1" applyAlignment="1" applyProtection="1">
      <alignment horizontal="right"/>
      <protection locked="0"/>
    </xf>
    <xf numFmtId="0" fontId="1" fillId="33" borderId="0" xfId="0" applyFont="1" applyFill="1" applyAlignment="1" applyProtection="1">
      <alignment horizontal="left"/>
      <protection locked="0"/>
    </xf>
    <xf numFmtId="0" fontId="0" fillId="33" borderId="0" xfId="0" applyFont="1" applyFill="1" applyAlignment="1" applyProtection="1">
      <alignment horizontal="left"/>
      <protection locked="0"/>
    </xf>
    <xf numFmtId="0" fontId="2" fillId="33" borderId="0" xfId="0" applyFont="1" applyFill="1" applyAlignment="1" applyProtection="1">
      <alignment horizontal="right"/>
      <protection locked="0"/>
    </xf>
    <xf numFmtId="165" fontId="2" fillId="33" borderId="0" xfId="0" applyNumberFormat="1" applyFont="1" applyFill="1" applyAlignment="1" applyProtection="1">
      <alignment horizontal="center"/>
      <protection locked="0"/>
    </xf>
    <xf numFmtId="0" fontId="0" fillId="0" borderId="0" xfId="0" applyFont="1" applyAlignment="1" applyProtection="1">
      <alignment horizontal="left"/>
      <protection hidden="1"/>
    </xf>
    <xf numFmtId="0" fontId="3" fillId="36" borderId="10" xfId="0" applyFont="1" applyFill="1" applyBorder="1" applyAlignment="1" applyProtection="1">
      <alignment horizontal="right"/>
      <protection hidden="1"/>
    </xf>
    <xf numFmtId="0" fontId="3" fillId="36" borderId="11" xfId="0" applyFont="1" applyFill="1" applyBorder="1" applyAlignment="1" applyProtection="1">
      <alignment horizontal="right"/>
      <protection hidden="1"/>
    </xf>
    <xf numFmtId="0" fontId="2" fillId="36" borderId="11" xfId="0" applyFont="1" applyFill="1" applyBorder="1" applyAlignment="1" applyProtection="1">
      <alignment horizontal="right"/>
      <protection hidden="1"/>
    </xf>
    <xf numFmtId="0" fontId="0" fillId="36" borderId="11" xfId="0" applyFont="1" applyFill="1" applyBorder="1" applyAlignment="1" applyProtection="1">
      <alignment/>
      <protection hidden="1"/>
    </xf>
    <xf numFmtId="165" fontId="2" fillId="36" borderId="11" xfId="0" applyNumberFormat="1" applyFont="1" applyFill="1" applyBorder="1" applyAlignment="1" applyProtection="1">
      <alignment horizontal="center"/>
      <protection hidden="1"/>
    </xf>
    <xf numFmtId="0" fontId="0" fillId="36" borderId="12" xfId="0" applyFill="1" applyBorder="1" applyAlignment="1" applyProtection="1">
      <alignment/>
      <protection hidden="1"/>
    </xf>
    <xf numFmtId="0" fontId="3" fillId="36" borderId="13" xfId="0" applyFont="1" applyFill="1" applyBorder="1" applyAlignment="1" applyProtection="1">
      <alignment horizontal="right"/>
      <protection hidden="1"/>
    </xf>
    <xf numFmtId="0" fontId="3" fillId="36" borderId="0" xfId="0" applyFont="1" applyFill="1" applyBorder="1" applyAlignment="1" applyProtection="1">
      <alignment horizontal="right"/>
      <protection hidden="1"/>
    </xf>
    <xf numFmtId="0" fontId="2" fillId="36" borderId="0" xfId="0" applyFont="1" applyFill="1" applyBorder="1" applyAlignment="1" applyProtection="1">
      <alignment horizontal="right"/>
      <protection hidden="1"/>
    </xf>
    <xf numFmtId="0" fontId="0" fillId="36" borderId="0" xfId="0" applyFont="1" applyFill="1" applyBorder="1" applyAlignment="1" applyProtection="1">
      <alignment/>
      <protection hidden="1"/>
    </xf>
    <xf numFmtId="165" fontId="2" fillId="36" borderId="0" xfId="0" applyNumberFormat="1" applyFont="1" applyFill="1" applyBorder="1" applyAlignment="1" applyProtection="1">
      <alignment horizontal="center"/>
      <protection hidden="1"/>
    </xf>
    <xf numFmtId="0" fontId="0" fillId="36" borderId="14" xfId="0" applyFill="1" applyBorder="1" applyAlignment="1" applyProtection="1">
      <alignment/>
      <protection hidden="1"/>
    </xf>
    <xf numFmtId="0" fontId="3" fillId="36" borderId="15" xfId="0" applyFont="1" applyFill="1" applyBorder="1" applyAlignment="1" applyProtection="1">
      <alignment horizontal="right"/>
      <protection hidden="1"/>
    </xf>
    <xf numFmtId="0" fontId="3" fillId="36" borderId="16" xfId="0" applyFont="1" applyFill="1" applyBorder="1" applyAlignment="1" applyProtection="1">
      <alignment horizontal="right"/>
      <protection hidden="1"/>
    </xf>
    <xf numFmtId="0" fontId="2" fillId="36" borderId="16" xfId="0" applyFont="1" applyFill="1" applyBorder="1" applyAlignment="1" applyProtection="1">
      <alignment horizontal="right"/>
      <protection hidden="1"/>
    </xf>
    <xf numFmtId="0" fontId="0" fillId="36" borderId="16" xfId="0" applyFont="1" applyFill="1" applyBorder="1" applyAlignment="1" applyProtection="1">
      <alignment/>
      <protection hidden="1"/>
    </xf>
    <xf numFmtId="165" fontId="2" fillId="36" borderId="16" xfId="0" applyNumberFormat="1" applyFont="1" applyFill="1" applyBorder="1" applyAlignment="1" applyProtection="1">
      <alignment horizontal="center"/>
      <protection hidden="1"/>
    </xf>
    <xf numFmtId="0" fontId="0" fillId="36" borderId="17" xfId="0" applyFill="1" applyBorder="1" applyAlignment="1" applyProtection="1">
      <alignment/>
      <protection hidden="1"/>
    </xf>
    <xf numFmtId="0" fontId="22" fillId="33" borderId="0" xfId="0" applyFont="1" applyFill="1" applyAlignment="1" applyProtection="1">
      <alignment horizontal="left"/>
      <protection locked="0"/>
    </xf>
    <xf numFmtId="0" fontId="24" fillId="33" borderId="0" xfId="0" applyFont="1" applyFill="1" applyAlignment="1" applyProtection="1">
      <alignment/>
      <protection locked="0"/>
    </xf>
    <xf numFmtId="49" fontId="17" fillId="33" borderId="0" xfId="0" applyNumberFormat="1" applyFont="1" applyFill="1" applyAlignment="1" applyProtection="1">
      <alignment/>
      <protection locked="0"/>
    </xf>
    <xf numFmtId="0" fontId="0" fillId="0" borderId="0" xfId="0" applyFill="1" applyAlignment="1" applyProtection="1">
      <alignment/>
      <protection locked="0"/>
    </xf>
    <xf numFmtId="0" fontId="2" fillId="0" borderId="0" xfId="0" applyFont="1" applyFill="1" applyAlignment="1" applyProtection="1">
      <alignment horizontal="left"/>
      <protection locked="0"/>
    </xf>
    <xf numFmtId="0" fontId="2" fillId="0" borderId="0" xfId="0" applyFont="1" applyFill="1" applyAlignment="1" applyProtection="1">
      <alignment/>
      <protection locked="0"/>
    </xf>
    <xf numFmtId="164" fontId="2" fillId="0" borderId="0" xfId="0" applyNumberFormat="1" applyFont="1" applyFill="1" applyAlignment="1" applyProtection="1">
      <alignment horizontal="right"/>
      <protection locked="0"/>
    </xf>
    <xf numFmtId="2" fontId="18" fillId="37" borderId="0" xfId="60" applyNumberFormat="1" applyFont="1" applyFill="1" applyBorder="1" applyAlignment="1" applyProtection="1">
      <alignment horizontal="left" vertical="center"/>
      <protection locked="0"/>
    </xf>
    <xf numFmtId="0" fontId="7" fillId="37" borderId="0" xfId="60" applyNumberFormat="1" applyFont="1" applyFill="1" applyBorder="1" applyAlignment="1" applyProtection="1">
      <alignment horizontal="right" vertical="center"/>
      <protection locked="0"/>
    </xf>
    <xf numFmtId="49" fontId="16" fillId="33" borderId="0" xfId="0" applyNumberFormat="1" applyFont="1" applyFill="1" applyAlignment="1" applyProtection="1">
      <alignment horizontal="right"/>
      <protection locked="0"/>
    </xf>
    <xf numFmtId="0" fontId="11" fillId="0" borderId="0" xfId="60" applyNumberFormat="1" applyFont="1" applyFill="1" applyBorder="1" applyAlignment="1" applyProtection="1">
      <alignment horizontal="right"/>
      <protection hidden="1"/>
    </xf>
    <xf numFmtId="0" fontId="0" fillId="0" borderId="0" xfId="0" applyFill="1" applyAlignment="1">
      <alignment/>
    </xf>
    <xf numFmtId="177" fontId="2" fillId="35" borderId="0" xfId="0" applyNumberFormat="1" applyFont="1" applyFill="1" applyAlignment="1" applyProtection="1">
      <alignment horizontal="right"/>
      <protection locked="0"/>
    </xf>
    <xf numFmtId="177" fontId="2" fillId="0" borderId="0" xfId="0" applyNumberFormat="1" applyFont="1" applyFill="1" applyAlignment="1" applyProtection="1">
      <alignment horizontal="right"/>
      <protection locked="0"/>
    </xf>
    <xf numFmtId="0" fontId="2" fillId="0" borderId="0" xfId="0" applyFont="1" applyFill="1" applyAlignment="1" applyProtection="1">
      <alignment wrapText="1"/>
      <protection locked="0"/>
    </xf>
    <xf numFmtId="0" fontId="2" fillId="35" borderId="0" xfId="0" applyFont="1" applyFill="1" applyAlignment="1" applyProtection="1">
      <alignment wrapText="1"/>
      <protection locked="0"/>
    </xf>
    <xf numFmtId="0" fontId="0" fillId="0" borderId="0" xfId="0" applyFont="1" applyFill="1" applyAlignment="1">
      <alignment/>
    </xf>
    <xf numFmtId="49" fontId="25" fillId="0" borderId="0" xfId="53" applyNumberFormat="1" applyFont="1" applyAlignment="1" applyProtection="1">
      <alignment horizontal="left" wrapText="1"/>
      <protection locked="0"/>
    </xf>
    <xf numFmtId="177" fontId="2" fillId="0" borderId="0" xfId="0" applyNumberFormat="1" applyFont="1" applyFill="1" applyAlignment="1" applyProtection="1">
      <alignment horizontal="right"/>
      <protection locked="0"/>
    </xf>
    <xf numFmtId="0" fontId="2" fillId="35" borderId="0" xfId="0" applyFont="1" applyFill="1" applyAlignment="1" applyProtection="1">
      <alignment wrapText="1"/>
      <protection locked="0"/>
    </xf>
    <xf numFmtId="0" fontId="72" fillId="0" borderId="0" xfId="0" applyFont="1" applyAlignment="1" applyProtection="1">
      <alignment wrapText="1"/>
      <protection hidden="1"/>
    </xf>
    <xf numFmtId="0" fontId="72" fillId="0" borderId="0" xfId="0" applyFont="1" applyAlignment="1" applyProtection="1">
      <alignment/>
      <protection hidden="1"/>
    </xf>
    <xf numFmtId="2" fontId="72" fillId="0" borderId="0" xfId="0" applyNumberFormat="1" applyFont="1" applyAlignment="1" applyProtection="1">
      <alignment/>
      <protection hidden="1"/>
    </xf>
    <xf numFmtId="0" fontId="2" fillId="0" borderId="0" xfId="0" applyFont="1" applyAlignment="1" applyProtection="1">
      <alignment horizontal="left" wrapText="1"/>
      <protection locked="0"/>
    </xf>
    <xf numFmtId="0" fontId="8" fillId="0" borderId="0" xfId="0" applyFont="1" applyFill="1" applyAlignment="1">
      <alignment horizontal="left" wrapText="1"/>
    </xf>
    <xf numFmtId="0" fontId="2" fillId="0" borderId="0" xfId="0" applyNumberFormat="1" applyFont="1" applyFill="1" applyAlignment="1">
      <alignment horizontal="left" wrapText="1"/>
    </xf>
    <xf numFmtId="49" fontId="25" fillId="0" borderId="0" xfId="53" applyNumberFormat="1" applyFont="1" applyAlignment="1" applyProtection="1">
      <alignment horizontal="left" wrapText="1"/>
      <protection locked="0"/>
    </xf>
    <xf numFmtId="49" fontId="20" fillId="0" borderId="0" xfId="53" applyNumberFormat="1" applyAlignment="1" applyProtection="1">
      <alignment horizontal="left" wrapText="1"/>
      <protection locked="0"/>
    </xf>
    <xf numFmtId="49" fontId="2" fillId="0" borderId="0" xfId="53" applyNumberFormat="1" applyFont="1" applyAlignment="1" applyProtection="1">
      <alignment horizontal="left" wrapText="1"/>
      <protection locked="0"/>
    </xf>
    <xf numFmtId="49" fontId="2" fillId="33" borderId="0" xfId="0" applyNumberFormat="1" applyFont="1" applyFill="1" applyAlignment="1" applyProtection="1">
      <alignment horizontal="center"/>
      <protection locked="0"/>
    </xf>
    <xf numFmtId="0" fontId="0" fillId="38" borderId="18" xfId="0" applyFill="1" applyBorder="1" applyAlignment="1" applyProtection="1">
      <alignment horizontal="left" shrinkToFit="1"/>
      <protection locked="0"/>
    </xf>
    <xf numFmtId="0" fontId="0" fillId="38" borderId="19" xfId="0" applyFill="1" applyBorder="1" applyAlignment="1" applyProtection="1">
      <alignment horizontal="left" shrinkToFit="1"/>
      <protection locked="0"/>
    </xf>
    <xf numFmtId="0" fontId="0" fillId="38" borderId="20" xfId="0" applyFill="1" applyBorder="1" applyAlignment="1" applyProtection="1">
      <alignment horizontal="left" shrinkToFit="1"/>
      <protection locked="0"/>
    </xf>
    <xf numFmtId="0" fontId="3" fillId="34" borderId="0" xfId="0" applyFont="1" applyFill="1" applyAlignment="1" applyProtection="1">
      <alignment horizontal="center"/>
      <protection locked="0"/>
    </xf>
    <xf numFmtId="49" fontId="2" fillId="0" borderId="0" xfId="0" applyNumberFormat="1" applyFont="1" applyAlignment="1" applyProtection="1">
      <alignment horizontal="left" wrapText="1"/>
      <protection locked="0"/>
    </xf>
    <xf numFmtId="0" fontId="8" fillId="0" borderId="0" xfId="0" applyFont="1" applyAlignment="1" applyProtection="1">
      <alignment horizontal="left" wrapText="1"/>
      <protection locked="0"/>
    </xf>
    <xf numFmtId="0" fontId="11" fillId="0" borderId="0" xfId="0" applyFont="1" applyAlignment="1" applyProtection="1">
      <alignment horizontal="left" wrapText="1"/>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2" xfId="58"/>
    <cellStyle name="Normal_GHG" xfId="59"/>
    <cellStyle name="Normal_Sheet1"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CH</a:t>
            </a:r>
            <a:r>
              <a:rPr lang="en-US" cap="none" sz="1100" b="1" i="0" u="none" baseline="-25000">
                <a:solidFill>
                  <a:srgbClr val="000000"/>
                </a:solidFill>
                <a:latin typeface="Arial"/>
                <a:ea typeface="Arial"/>
                <a:cs typeface="Arial"/>
              </a:rPr>
              <a:t>4</a:t>
            </a:r>
            <a:r>
              <a:rPr lang="en-US" cap="none" sz="1025" b="1" i="0" u="none" baseline="0">
                <a:solidFill>
                  <a:srgbClr val="000000"/>
                </a:solidFill>
                <a:latin typeface="Arial"/>
                <a:ea typeface="Arial"/>
                <a:cs typeface="Arial"/>
              </a:rPr>
              <a:t> Emissions</a:t>
            </a:r>
          </a:p>
        </c:rich>
      </c:tx>
      <c:layout>
        <c:manualLayout>
          <c:xMode val="factor"/>
          <c:yMode val="factor"/>
          <c:x val="0.00675"/>
          <c:y val="0"/>
        </c:manualLayout>
      </c:layout>
      <c:spPr>
        <a:noFill/>
        <a:ln w="3175">
          <a:noFill/>
        </a:ln>
      </c:spPr>
    </c:title>
    <c:plotArea>
      <c:layout>
        <c:manualLayout>
          <c:xMode val="edge"/>
          <c:yMode val="edge"/>
          <c:x val="0.106"/>
          <c:y val="0.18275"/>
          <c:w val="0.8735"/>
          <c:h val="0.64025"/>
        </c:manualLayout>
      </c:layout>
      <c:barChart>
        <c:barDir val="col"/>
        <c:grouping val="clustered"/>
        <c:varyColors val="0"/>
        <c:ser>
          <c:idx val="0"/>
          <c:order val="0"/>
          <c:spPr>
            <a:gradFill rotWithShape="1">
              <a:gsLst>
                <a:gs pos="0">
                  <a:srgbClr val="800000"/>
                </a:gs>
                <a:gs pos="100000">
                  <a:srgbClr val="3B000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'CH4'!$C$31:$U$31</c:f>
              <c:numCache/>
            </c:numRef>
          </c:cat>
          <c:val>
            <c:numRef>
              <c:f>'CH4'!$C$32:$U$32</c:f>
              <c:numCache/>
            </c:numRef>
          </c:val>
        </c:ser>
        <c:gapWidth val="30"/>
        <c:axId val="2387609"/>
        <c:axId val="21488482"/>
      </c:barChart>
      <c:catAx>
        <c:axId val="2387609"/>
        <c:scaling>
          <c:orientation val="minMax"/>
        </c:scaling>
        <c:axPos val="b"/>
        <c:title>
          <c:tx>
            <c:rich>
              <a:bodyPr vert="horz" rot="0" anchor="ctr"/>
              <a:lstStyle/>
              <a:p>
                <a:pPr algn="r">
                  <a:defRPr/>
                </a:pPr>
                <a:r>
                  <a:rPr lang="en-US" cap="none" sz="850" b="1" i="0" u="none" baseline="0">
                    <a:solidFill>
                      <a:srgbClr val="000000"/>
                    </a:solidFill>
                    <a:latin typeface="Arial"/>
                    <a:ea typeface="Arial"/>
                    <a:cs typeface="Arial"/>
                  </a:rPr>
                  <a:t>Time (year)</a:t>
                </a:r>
              </a:p>
            </c:rich>
          </c:tx>
          <c:layout>
            <c:manualLayout>
              <c:xMode val="factor"/>
              <c:yMode val="factor"/>
              <c:x val="-0.035"/>
              <c:y val="0.102"/>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1488482"/>
        <c:crosses val="autoZero"/>
        <c:auto val="1"/>
        <c:lblOffset val="100"/>
        <c:tickLblSkip val="1"/>
        <c:noMultiLvlLbl val="0"/>
      </c:catAx>
      <c:valAx>
        <c:axId val="2148848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mio. t of CO</a:t>
                </a:r>
                <a:r>
                  <a:rPr lang="en-US" cap="none" sz="925" b="1" i="0" u="none" baseline="-25000">
                    <a:solidFill>
                      <a:srgbClr val="000000"/>
                    </a:solidFill>
                    <a:latin typeface="Arial"/>
                    <a:ea typeface="Arial"/>
                    <a:cs typeface="Arial"/>
                  </a:rPr>
                  <a:t>2</a:t>
                </a:r>
                <a:r>
                  <a:rPr lang="en-US" cap="none" sz="800" b="1" i="0" u="none" baseline="0">
                    <a:solidFill>
                      <a:srgbClr val="000000"/>
                    </a:solidFill>
                    <a:latin typeface="Arial"/>
                    <a:ea typeface="Arial"/>
                    <a:cs typeface="Arial"/>
                  </a:rPr>
                  <a:t> equivalent</a:t>
                </a:r>
              </a:p>
            </c:rich>
          </c:tx>
          <c:layout>
            <c:manualLayout>
              <c:xMode val="factor"/>
              <c:yMode val="factor"/>
              <c:x val="-0.00775"/>
              <c:y val="0.020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8760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409575</xdr:colOff>
      <xdr:row>24</xdr:row>
      <xdr:rowOff>104775</xdr:rowOff>
    </xdr:from>
    <xdr:to>
      <xdr:col>14</xdr:col>
      <xdr:colOff>400050</xdr:colOff>
      <xdr:row>25</xdr:row>
      <xdr:rowOff>76200</xdr:rowOff>
    </xdr:to>
    <xdr:sp>
      <xdr:nvSpPr>
        <xdr:cNvPr id="1" name="Text Box 4"/>
        <xdr:cNvSpPr txBox="1">
          <a:spLocks noChangeArrowheads="1"/>
        </xdr:cNvSpPr>
      </xdr:nvSpPr>
      <xdr:spPr>
        <a:xfrm>
          <a:off x="5153025" y="3924300"/>
          <a:ext cx="3076575" cy="133350"/>
        </a:xfrm>
        <a:prstGeom prst="rect">
          <a:avLst/>
        </a:prstGeom>
        <a:solidFill>
          <a:srgbClr val="808080"/>
        </a:solidFill>
        <a:ln w="9525" cmpd="sng">
          <a:noFill/>
        </a:ln>
      </xdr:spPr>
      <xdr:txBody>
        <a:bodyPr vertOverflow="clip" wrap="square" lIns="27432" tIns="22860" rIns="0" bIns="0"/>
        <a:p>
          <a:pPr algn="l">
            <a:defRPr/>
          </a:pPr>
          <a:r>
            <a:rPr lang="en-US" cap="none" sz="800" b="0" i="1" u="none" baseline="0">
              <a:solidFill>
                <a:srgbClr val="FFFFFF"/>
              </a:solidFill>
              <a:latin typeface="Arial"/>
              <a:ea typeface="Arial"/>
              <a:cs typeface="Arial"/>
            </a:rPr>
            <a:t>website: http://unstats.un.org/unsd/ENVIRONMENT/qindicators.htm</a:t>
          </a:r>
        </a:p>
      </xdr:txBody>
    </xdr:sp>
    <xdr:clientData/>
  </xdr:twoCellAnchor>
  <xdr:twoCellAnchor>
    <xdr:from>
      <xdr:col>6</xdr:col>
      <xdr:colOff>57150</xdr:colOff>
      <xdr:row>10</xdr:row>
      <xdr:rowOff>0</xdr:rowOff>
    </xdr:from>
    <xdr:to>
      <xdr:col>14</xdr:col>
      <xdr:colOff>400050</xdr:colOff>
      <xdr:row>24</xdr:row>
      <xdr:rowOff>76200</xdr:rowOff>
    </xdr:to>
    <xdr:graphicFrame>
      <xdr:nvGraphicFramePr>
        <xdr:cNvPr id="2" name="Chart 5"/>
        <xdr:cNvGraphicFramePr/>
      </xdr:nvGraphicFramePr>
      <xdr:xfrm>
        <a:off x="3771900" y="1552575"/>
        <a:ext cx="4457700" cy="23431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Stat8\Desktop\DESALuciaRecs,%202009-07-06\TESTINGS\PRUEBA%20Data%20Graph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User.Stat8\Desktop\DESALuciaRecs,%202009-07-20\July,06\website%20tables_Selected_finalL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unfccc.int/2860.php" TargetMode="External" /><Relationship Id="rId2" Type="http://schemas.openxmlformats.org/officeDocument/2006/relationships/hyperlink" Target="http://unfccc.int/ghg_data/ghg_data_unfccc/data_sources/items/3816.ph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V207"/>
  <sheetViews>
    <sheetView tabSelected="1" zoomScale="85" zoomScaleNormal="85" zoomScalePageLayoutView="0" workbookViewId="0" topLeftCell="A1">
      <pane ySplit="34" topLeftCell="A35" activePane="bottomLeft" state="frozen"/>
      <selection pane="topLeft" activeCell="A1" sqref="A1"/>
      <selection pane="bottomLeft" activeCell="B35" sqref="B35"/>
    </sheetView>
  </sheetViews>
  <sheetFormatPr defaultColWidth="9.140625" defaultRowHeight="12.75"/>
  <cols>
    <col min="1" max="1" width="1.421875" style="2" customWidth="1"/>
    <col min="2" max="2" width="23.421875" style="1" customWidth="1"/>
    <col min="3" max="3" width="7.7109375" style="2" customWidth="1"/>
    <col min="4" max="4" width="7.7109375" style="3" customWidth="1"/>
    <col min="5" max="5" width="7.7109375" style="2" customWidth="1"/>
    <col min="6" max="6" width="7.7109375" style="3" customWidth="1"/>
    <col min="7" max="7" width="7.7109375" style="2" customWidth="1"/>
    <col min="8" max="8" width="7.7109375" style="3" customWidth="1"/>
    <col min="9" max="20" width="7.7109375" style="2" customWidth="1"/>
    <col min="21" max="21" width="7.8515625" style="2" customWidth="1"/>
    <col min="22" max="16384" width="9.140625" style="2" customWidth="1"/>
  </cols>
  <sheetData>
    <row r="1" ht="6.75" customHeight="1"/>
    <row r="2" spans="2:21" ht="5.25" customHeight="1">
      <c r="B2" s="4"/>
      <c r="C2" s="5"/>
      <c r="D2" s="6"/>
      <c r="E2" s="5"/>
      <c r="F2" s="6"/>
      <c r="G2" s="5"/>
      <c r="H2" s="6"/>
      <c r="I2" s="5"/>
      <c r="J2" s="5"/>
      <c r="K2" s="5"/>
      <c r="L2" s="5"/>
      <c r="M2" s="5"/>
      <c r="N2" s="5"/>
      <c r="O2" s="5"/>
      <c r="P2" s="7"/>
      <c r="Q2" s="7"/>
      <c r="R2" s="7"/>
      <c r="S2" s="5"/>
      <c r="T2" s="14"/>
      <c r="U2" s="14"/>
    </row>
    <row r="3" spans="2:21" ht="18.75">
      <c r="B3" s="8" t="s">
        <v>134</v>
      </c>
      <c r="C3" s="9"/>
      <c r="D3" s="10"/>
      <c r="E3" s="9"/>
      <c r="F3" s="10"/>
      <c r="G3" s="9"/>
      <c r="H3" s="10"/>
      <c r="I3" s="7"/>
      <c r="J3" s="7"/>
      <c r="K3" s="7"/>
      <c r="L3" s="7"/>
      <c r="M3" s="7"/>
      <c r="N3" s="5"/>
      <c r="O3" s="5"/>
      <c r="P3" s="7"/>
      <c r="Q3" s="7"/>
      <c r="R3" s="7"/>
      <c r="S3" s="5"/>
      <c r="T3" s="14"/>
      <c r="U3" s="14"/>
    </row>
    <row r="4" spans="2:21" ht="10.5" customHeight="1">
      <c r="B4" s="8"/>
      <c r="C4" s="9"/>
      <c r="D4" s="10"/>
      <c r="E4" s="9"/>
      <c r="F4" s="10"/>
      <c r="G4" s="9"/>
      <c r="H4" s="10"/>
      <c r="I4" s="7"/>
      <c r="J4" s="7"/>
      <c r="K4" s="7"/>
      <c r="L4" s="7"/>
      <c r="M4" s="7"/>
      <c r="N4" s="7"/>
      <c r="O4" s="7"/>
      <c r="P4" s="7"/>
      <c r="Q4" s="7"/>
      <c r="R4" s="7"/>
      <c r="S4" s="5"/>
      <c r="T4" s="14"/>
      <c r="U4" s="14"/>
    </row>
    <row r="5" spans="2:21" ht="20.25">
      <c r="B5" s="56" t="s">
        <v>138</v>
      </c>
      <c r="C5" s="9"/>
      <c r="D5" s="10"/>
      <c r="E5" s="9"/>
      <c r="F5" s="10"/>
      <c r="G5" s="9"/>
      <c r="H5" s="10"/>
      <c r="I5" s="7"/>
      <c r="J5" s="7"/>
      <c r="K5" s="7"/>
      <c r="L5" s="7"/>
      <c r="M5" s="5"/>
      <c r="N5" s="12"/>
      <c r="O5" s="58"/>
      <c r="P5" s="65" t="s">
        <v>167</v>
      </c>
      <c r="Q5" s="13"/>
      <c r="R5" s="85"/>
      <c r="S5" s="85"/>
      <c r="T5" s="14"/>
      <c r="U5" s="14"/>
    </row>
    <row r="6" spans="2:21" ht="12.75" customHeight="1">
      <c r="B6" s="4"/>
      <c r="C6" s="5"/>
      <c r="D6" s="6"/>
      <c r="E6" s="5"/>
      <c r="F6" s="6"/>
      <c r="G6" s="5"/>
      <c r="H6" s="6"/>
      <c r="I6" s="5"/>
      <c r="J6" s="5"/>
      <c r="K6" s="5"/>
      <c r="L6" s="5"/>
      <c r="M6" s="5"/>
      <c r="N6" s="5"/>
      <c r="O6" s="5"/>
      <c r="P6" s="5"/>
      <c r="Q6" s="13"/>
      <c r="R6" s="14"/>
      <c r="S6" s="14"/>
      <c r="T6" s="14"/>
      <c r="U6" s="14"/>
    </row>
    <row r="7" spans="2:21" ht="12.75" customHeight="1">
      <c r="B7" s="4"/>
      <c r="C7" s="5"/>
      <c r="D7" s="6"/>
      <c r="E7" s="5"/>
      <c r="F7" s="57" t="s">
        <v>135</v>
      </c>
      <c r="G7" s="5"/>
      <c r="H7" s="6"/>
      <c r="I7" s="5"/>
      <c r="J7" s="5"/>
      <c r="K7" s="5"/>
      <c r="L7" s="5"/>
      <c r="M7" s="86" t="s">
        <v>142</v>
      </c>
      <c r="N7" s="87"/>
      <c r="O7" s="87"/>
      <c r="P7" s="88"/>
      <c r="Q7" s="13"/>
      <c r="R7" s="14"/>
      <c r="S7" s="14"/>
      <c r="T7" s="14"/>
      <c r="U7" s="14"/>
    </row>
    <row r="8" spans="2:21" ht="13.5" thickBot="1">
      <c r="B8" s="4"/>
      <c r="C8" s="5"/>
      <c r="D8" s="6"/>
      <c r="E8" s="5"/>
      <c r="F8" s="6"/>
      <c r="G8" s="5"/>
      <c r="H8" s="6"/>
      <c r="I8" s="5"/>
      <c r="J8" s="5"/>
      <c r="K8" s="5"/>
      <c r="L8" s="5"/>
      <c r="M8" s="5"/>
      <c r="N8" s="5"/>
      <c r="O8" s="5"/>
      <c r="P8" s="5"/>
      <c r="Q8" s="13"/>
      <c r="R8" s="14"/>
      <c r="S8" s="14"/>
      <c r="T8" s="14"/>
      <c r="U8" s="14"/>
    </row>
    <row r="9" spans="2:21" ht="10.5" customHeight="1">
      <c r="B9" s="11"/>
      <c r="C9" s="9"/>
      <c r="D9" s="10"/>
      <c r="E9" s="9"/>
      <c r="F9" s="38"/>
      <c r="G9" s="39"/>
      <c r="H9" s="40"/>
      <c r="I9" s="41"/>
      <c r="J9" s="41"/>
      <c r="K9" s="39"/>
      <c r="L9" s="39"/>
      <c r="M9" s="42"/>
      <c r="N9" s="42"/>
      <c r="O9" s="39"/>
      <c r="P9" s="43"/>
      <c r="Q9" s="13"/>
      <c r="R9" s="14"/>
      <c r="S9" s="14"/>
      <c r="T9" s="14"/>
      <c r="U9" s="14"/>
    </row>
    <row r="10" spans="2:21" ht="11.25" customHeight="1">
      <c r="B10" s="11"/>
      <c r="C10" s="9"/>
      <c r="D10" s="10"/>
      <c r="E10" s="9"/>
      <c r="F10" s="44"/>
      <c r="G10" s="45"/>
      <c r="H10" s="46"/>
      <c r="I10" s="47"/>
      <c r="J10" s="47"/>
      <c r="K10" s="45"/>
      <c r="L10" s="45"/>
      <c r="M10" s="48"/>
      <c r="N10" s="48"/>
      <c r="O10" s="45"/>
      <c r="P10" s="49"/>
      <c r="Q10" s="13"/>
      <c r="R10" s="14"/>
      <c r="S10" s="14"/>
      <c r="T10" s="14"/>
      <c r="U10" s="14"/>
    </row>
    <row r="11" spans="2:21" ht="12.75" customHeight="1">
      <c r="B11" s="11"/>
      <c r="C11" s="9"/>
      <c r="D11" s="10"/>
      <c r="E11" s="9"/>
      <c r="F11" s="44"/>
      <c r="G11" s="45"/>
      <c r="H11" s="46"/>
      <c r="I11" s="47"/>
      <c r="J11" s="47"/>
      <c r="K11" s="45"/>
      <c r="L11" s="45"/>
      <c r="M11" s="48"/>
      <c r="N11" s="48"/>
      <c r="O11" s="45"/>
      <c r="P11" s="49"/>
      <c r="Q11" s="13"/>
      <c r="R11" s="14"/>
      <c r="S11" s="14"/>
      <c r="T11" s="14"/>
      <c r="U11" s="14"/>
    </row>
    <row r="12" spans="2:21" ht="12.75" customHeight="1">
      <c r="B12" s="11"/>
      <c r="C12" s="9"/>
      <c r="D12" s="10"/>
      <c r="E12" s="9"/>
      <c r="F12" s="44"/>
      <c r="G12" s="45"/>
      <c r="H12" s="46"/>
      <c r="I12" s="47"/>
      <c r="J12" s="47"/>
      <c r="K12" s="45"/>
      <c r="L12" s="45"/>
      <c r="M12" s="48"/>
      <c r="N12" s="48"/>
      <c r="O12" s="45"/>
      <c r="P12" s="49"/>
      <c r="Q12" s="13"/>
      <c r="R12" s="14"/>
      <c r="S12" s="14"/>
      <c r="T12" s="14"/>
      <c r="U12" s="14"/>
    </row>
    <row r="13" spans="2:21" ht="12.75" customHeight="1">
      <c r="B13" s="11"/>
      <c r="C13" s="9"/>
      <c r="D13" s="10"/>
      <c r="E13" s="9"/>
      <c r="F13" s="44"/>
      <c r="G13" s="45"/>
      <c r="H13" s="46"/>
      <c r="I13" s="47"/>
      <c r="J13" s="47"/>
      <c r="K13" s="45"/>
      <c r="L13" s="45"/>
      <c r="M13" s="48"/>
      <c r="N13" s="48"/>
      <c r="O13" s="45"/>
      <c r="P13" s="49"/>
      <c r="Q13" s="13"/>
      <c r="R13" s="14"/>
      <c r="S13" s="14"/>
      <c r="T13" s="14"/>
      <c r="U13" s="14"/>
    </row>
    <row r="14" spans="2:21" ht="12.75" customHeight="1">
      <c r="B14" s="11"/>
      <c r="C14" s="9"/>
      <c r="D14" s="10"/>
      <c r="E14" s="9"/>
      <c r="F14" s="44"/>
      <c r="G14" s="45"/>
      <c r="H14" s="46"/>
      <c r="I14" s="47"/>
      <c r="J14" s="47"/>
      <c r="K14" s="45"/>
      <c r="L14" s="45"/>
      <c r="M14" s="48"/>
      <c r="N14" s="48"/>
      <c r="O14" s="45"/>
      <c r="P14" s="49"/>
      <c r="Q14" s="13"/>
      <c r="R14" s="14"/>
      <c r="S14" s="14"/>
      <c r="T14" s="14"/>
      <c r="U14" s="14"/>
    </row>
    <row r="15" spans="2:21" ht="12.75" customHeight="1">
      <c r="B15" s="11"/>
      <c r="C15" s="9"/>
      <c r="D15" s="10"/>
      <c r="E15" s="9"/>
      <c r="F15" s="44"/>
      <c r="G15" s="45"/>
      <c r="H15" s="46"/>
      <c r="I15" s="47"/>
      <c r="J15" s="47"/>
      <c r="K15" s="45"/>
      <c r="L15" s="45"/>
      <c r="M15" s="48"/>
      <c r="N15" s="48"/>
      <c r="O15" s="45"/>
      <c r="P15" s="49"/>
      <c r="Q15" s="13"/>
      <c r="R15" s="14"/>
      <c r="S15" s="14"/>
      <c r="T15" s="14"/>
      <c r="U15" s="14"/>
    </row>
    <row r="16" spans="2:21" ht="12.75" customHeight="1">
      <c r="B16" s="11"/>
      <c r="C16" s="9"/>
      <c r="D16" s="10"/>
      <c r="E16" s="9"/>
      <c r="F16" s="44"/>
      <c r="G16" s="45"/>
      <c r="H16" s="46"/>
      <c r="I16" s="47"/>
      <c r="J16" s="47"/>
      <c r="K16" s="45"/>
      <c r="L16" s="45"/>
      <c r="M16" s="48"/>
      <c r="N16" s="48"/>
      <c r="O16" s="45"/>
      <c r="P16" s="49"/>
      <c r="Q16" s="13"/>
      <c r="R16" s="14"/>
      <c r="S16" s="14"/>
      <c r="T16" s="14"/>
      <c r="U16" s="14"/>
    </row>
    <row r="17" spans="2:21" ht="12.75" customHeight="1">
      <c r="B17" s="11"/>
      <c r="C17" s="9"/>
      <c r="D17" s="10"/>
      <c r="E17" s="9"/>
      <c r="F17" s="44"/>
      <c r="G17" s="45"/>
      <c r="H17" s="46"/>
      <c r="I17" s="47"/>
      <c r="J17" s="47"/>
      <c r="K17" s="45"/>
      <c r="L17" s="45"/>
      <c r="M17" s="48"/>
      <c r="N17" s="48"/>
      <c r="O17" s="45"/>
      <c r="P17" s="49"/>
      <c r="Q17" s="13"/>
      <c r="R17" s="14"/>
      <c r="S17" s="14"/>
      <c r="T17" s="14"/>
      <c r="U17" s="14"/>
    </row>
    <row r="18" spans="2:21" ht="12.75" customHeight="1">
      <c r="B18" s="11"/>
      <c r="C18" s="9"/>
      <c r="D18" s="10"/>
      <c r="E18" s="9"/>
      <c r="F18" s="44"/>
      <c r="G18" s="45"/>
      <c r="H18" s="46"/>
      <c r="I18" s="47"/>
      <c r="J18" s="47"/>
      <c r="K18" s="45"/>
      <c r="L18" s="45"/>
      <c r="M18" s="48"/>
      <c r="N18" s="48"/>
      <c r="O18" s="45"/>
      <c r="P18" s="49"/>
      <c r="Q18" s="13"/>
      <c r="R18" s="14"/>
      <c r="S18" s="14"/>
      <c r="T18" s="14"/>
      <c r="U18" s="14"/>
    </row>
    <row r="19" spans="2:21" ht="12.75" customHeight="1">
      <c r="B19" s="11"/>
      <c r="C19" s="9"/>
      <c r="D19" s="10"/>
      <c r="E19" s="9"/>
      <c r="F19" s="44"/>
      <c r="G19" s="45"/>
      <c r="H19" s="46"/>
      <c r="I19" s="47"/>
      <c r="J19" s="47"/>
      <c r="K19" s="45"/>
      <c r="L19" s="45"/>
      <c r="M19" s="48"/>
      <c r="N19" s="48"/>
      <c r="O19" s="45"/>
      <c r="P19" s="49"/>
      <c r="Q19" s="13"/>
      <c r="R19" s="14"/>
      <c r="S19" s="14"/>
      <c r="T19" s="14"/>
      <c r="U19" s="14"/>
    </row>
    <row r="20" spans="2:21" ht="12.75" customHeight="1">
      <c r="B20" s="11"/>
      <c r="C20" s="9"/>
      <c r="D20" s="10"/>
      <c r="E20" s="9"/>
      <c r="F20" s="44"/>
      <c r="G20" s="45"/>
      <c r="H20" s="46"/>
      <c r="I20" s="47"/>
      <c r="J20" s="47"/>
      <c r="K20" s="45"/>
      <c r="L20" s="45"/>
      <c r="M20" s="48"/>
      <c r="N20" s="48"/>
      <c r="O20" s="45"/>
      <c r="P20" s="49"/>
      <c r="Q20" s="13"/>
      <c r="R20" s="14"/>
      <c r="S20" s="14"/>
      <c r="T20" s="14"/>
      <c r="U20" s="14"/>
    </row>
    <row r="21" spans="2:21" ht="12.75" customHeight="1">
      <c r="B21" s="11"/>
      <c r="C21" s="9"/>
      <c r="D21" s="10"/>
      <c r="E21" s="9"/>
      <c r="F21" s="44"/>
      <c r="G21" s="45"/>
      <c r="H21" s="46"/>
      <c r="I21" s="47"/>
      <c r="J21" s="47"/>
      <c r="K21" s="45"/>
      <c r="L21" s="45"/>
      <c r="M21" s="48"/>
      <c r="N21" s="48"/>
      <c r="O21" s="45"/>
      <c r="P21" s="49"/>
      <c r="Q21" s="13"/>
      <c r="R21" s="14"/>
      <c r="S21" s="14"/>
      <c r="T21" s="14"/>
      <c r="U21" s="14"/>
    </row>
    <row r="22" spans="2:21" ht="12.75" customHeight="1">
      <c r="B22" s="11"/>
      <c r="C22" s="9"/>
      <c r="D22" s="10"/>
      <c r="E22" s="9"/>
      <c r="F22" s="44"/>
      <c r="G22" s="45"/>
      <c r="H22" s="46"/>
      <c r="I22" s="47"/>
      <c r="J22" s="47"/>
      <c r="K22" s="45"/>
      <c r="L22" s="45"/>
      <c r="M22" s="48"/>
      <c r="N22" s="48"/>
      <c r="O22" s="45"/>
      <c r="P22" s="49"/>
      <c r="Q22" s="13"/>
      <c r="R22" s="14"/>
      <c r="S22" s="14"/>
      <c r="T22" s="14"/>
      <c r="U22" s="14"/>
    </row>
    <row r="23" spans="2:21" ht="12.75" customHeight="1">
      <c r="B23" s="11"/>
      <c r="C23" s="9"/>
      <c r="D23" s="10"/>
      <c r="E23" s="9"/>
      <c r="F23" s="44"/>
      <c r="G23" s="45"/>
      <c r="H23" s="46"/>
      <c r="I23" s="47"/>
      <c r="J23" s="47"/>
      <c r="K23" s="45"/>
      <c r="L23" s="45"/>
      <c r="M23" s="48"/>
      <c r="N23" s="48"/>
      <c r="O23" s="45"/>
      <c r="P23" s="49"/>
      <c r="Q23" s="13"/>
      <c r="R23" s="14"/>
      <c r="S23" s="14"/>
      <c r="T23" s="14"/>
      <c r="U23" s="14"/>
    </row>
    <row r="24" spans="2:21" ht="12.75" customHeight="1">
      <c r="B24" s="11"/>
      <c r="C24" s="9"/>
      <c r="D24" s="10"/>
      <c r="E24" s="9"/>
      <c r="F24" s="44"/>
      <c r="G24" s="45"/>
      <c r="H24" s="46"/>
      <c r="I24" s="47"/>
      <c r="J24" s="47"/>
      <c r="K24" s="45"/>
      <c r="L24" s="45"/>
      <c r="M24" s="48"/>
      <c r="N24" s="48"/>
      <c r="O24" s="45"/>
      <c r="P24" s="49"/>
      <c r="Q24" s="13"/>
      <c r="R24" s="14"/>
      <c r="S24" s="14"/>
      <c r="T24" s="14"/>
      <c r="U24" s="14"/>
    </row>
    <row r="25" spans="2:21" ht="12.75" customHeight="1">
      <c r="B25" s="11"/>
      <c r="C25" s="9"/>
      <c r="D25" s="10"/>
      <c r="E25" s="9"/>
      <c r="F25" s="44"/>
      <c r="G25" s="45"/>
      <c r="H25" s="46"/>
      <c r="I25" s="47"/>
      <c r="J25" s="47"/>
      <c r="K25" s="45"/>
      <c r="L25" s="45"/>
      <c r="M25" s="48"/>
      <c r="N25" s="48"/>
      <c r="O25" s="45"/>
      <c r="P25" s="49"/>
      <c r="Q25" s="13"/>
      <c r="R25" s="14"/>
      <c r="S25" s="14"/>
      <c r="T25" s="14"/>
      <c r="U25" s="14"/>
    </row>
    <row r="26" spans="2:21" ht="8.25" customHeight="1">
      <c r="B26" s="11"/>
      <c r="C26" s="9"/>
      <c r="D26" s="10"/>
      <c r="E26" s="9"/>
      <c r="F26" s="44"/>
      <c r="G26" s="45"/>
      <c r="H26" s="46"/>
      <c r="I26" s="47"/>
      <c r="J26" s="47"/>
      <c r="K26" s="45"/>
      <c r="L26" s="45"/>
      <c r="M26" s="48"/>
      <c r="N26" s="48"/>
      <c r="O26" s="45"/>
      <c r="P26" s="49"/>
      <c r="Q26" s="13"/>
      <c r="R26" s="14"/>
      <c r="S26" s="14"/>
      <c r="T26" s="14"/>
      <c r="U26" s="14"/>
    </row>
    <row r="27" spans="2:21" ht="0.75" customHeight="1" hidden="1">
      <c r="B27" s="33"/>
      <c r="C27" s="9"/>
      <c r="D27" s="10"/>
      <c r="E27" s="9"/>
      <c r="F27" s="44"/>
      <c r="G27" s="45"/>
      <c r="H27" s="46"/>
      <c r="I27" s="47"/>
      <c r="J27" s="47"/>
      <c r="K27" s="45"/>
      <c r="L27" s="45"/>
      <c r="M27" s="48"/>
      <c r="N27" s="48"/>
      <c r="O27" s="45"/>
      <c r="P27" s="49"/>
      <c r="Q27" s="13"/>
      <c r="R27" s="14"/>
      <c r="S27" s="14"/>
      <c r="T27" s="14"/>
      <c r="U27" s="14"/>
    </row>
    <row r="28" spans="2:21" ht="12.75" customHeight="1" thickBot="1">
      <c r="B28" s="34"/>
      <c r="C28" s="9"/>
      <c r="D28" s="10"/>
      <c r="E28" s="9"/>
      <c r="F28" s="50"/>
      <c r="G28" s="51"/>
      <c r="H28" s="52"/>
      <c r="I28" s="53"/>
      <c r="J28" s="53"/>
      <c r="K28" s="51"/>
      <c r="L28" s="51"/>
      <c r="M28" s="54"/>
      <c r="N28" s="54"/>
      <c r="O28" s="51"/>
      <c r="P28" s="55"/>
      <c r="Q28" s="13"/>
      <c r="R28" s="14"/>
      <c r="S28" s="14"/>
      <c r="T28" s="14"/>
      <c r="U28" s="14"/>
    </row>
    <row r="29" spans="2:21" ht="8.25" customHeight="1">
      <c r="B29" s="34"/>
      <c r="C29" s="9"/>
      <c r="D29" s="10"/>
      <c r="E29" s="9"/>
      <c r="F29" s="13"/>
      <c r="G29" s="13"/>
      <c r="H29" s="35"/>
      <c r="I29" s="7"/>
      <c r="J29" s="7"/>
      <c r="K29" s="13"/>
      <c r="L29" s="13"/>
      <c r="M29" s="36"/>
      <c r="N29" s="36"/>
      <c r="O29" s="13"/>
      <c r="P29" s="5"/>
      <c r="Q29" s="13"/>
      <c r="R29" s="14"/>
      <c r="S29" s="14"/>
      <c r="T29" s="14"/>
      <c r="U29" s="14"/>
    </row>
    <row r="30" spans="2:19" ht="2.25" customHeight="1" hidden="1">
      <c r="B30" s="34"/>
      <c r="C30" s="9"/>
      <c r="D30" s="10"/>
      <c r="E30" s="9"/>
      <c r="F30" s="13"/>
      <c r="G30" s="13"/>
      <c r="H30" s="35"/>
      <c r="I30" s="7"/>
      <c r="J30" s="7"/>
      <c r="K30" s="13"/>
      <c r="L30" s="13"/>
      <c r="M30" s="36"/>
      <c r="N30" s="36"/>
      <c r="O30" s="13"/>
      <c r="P30" s="5"/>
      <c r="Q30" s="13"/>
      <c r="R30" s="14"/>
      <c r="S30" s="14"/>
    </row>
    <row r="31" spans="2:21" ht="3" customHeight="1">
      <c r="B31" s="37"/>
      <c r="C31" s="66">
        <v>1990</v>
      </c>
      <c r="D31" s="66">
        <v>1995</v>
      </c>
      <c r="E31" s="66">
        <v>1996</v>
      </c>
      <c r="F31" s="66">
        <v>1997</v>
      </c>
      <c r="G31" s="66">
        <v>1998</v>
      </c>
      <c r="H31" s="66">
        <v>1999</v>
      </c>
      <c r="I31" s="66">
        <v>2000</v>
      </c>
      <c r="J31" s="66">
        <v>2001</v>
      </c>
      <c r="K31" s="66">
        <v>2002</v>
      </c>
      <c r="L31" s="66">
        <v>2003</v>
      </c>
      <c r="M31" s="66">
        <v>2004</v>
      </c>
      <c r="N31" s="66">
        <v>2005</v>
      </c>
      <c r="O31" s="66">
        <v>2006</v>
      </c>
      <c r="P31" s="66">
        <v>2007</v>
      </c>
      <c r="Q31" s="66">
        <v>2008</v>
      </c>
      <c r="R31" s="66">
        <v>2009</v>
      </c>
      <c r="S31" s="66">
        <v>2010</v>
      </c>
      <c r="T31" s="66">
        <v>2011</v>
      </c>
      <c r="U31" s="66">
        <v>2012</v>
      </c>
    </row>
    <row r="32" spans="2:21" ht="3" customHeight="1">
      <c r="B32" s="37"/>
      <c r="C32" s="76" t="str">
        <f>VLOOKUP(M7,B35:S191,2,TRUE)</f>
        <v>...</v>
      </c>
      <c r="D32" s="76" t="str">
        <f>VLOOKUP(M7,B35:S191,3,TRUE)</f>
        <v>...</v>
      </c>
      <c r="E32" s="76" t="str">
        <f>VLOOKUP(M7,B35:S191,4,TRUE)</f>
        <v>...</v>
      </c>
      <c r="F32" s="76" t="str">
        <f>VLOOKUP(M7,B35:S191,5,TRUE)</f>
        <v>...</v>
      </c>
      <c r="G32" s="76" t="str">
        <f>VLOOKUP(M7,B35:S191,6,TRUE)</f>
        <v>...</v>
      </c>
      <c r="H32" s="76" t="str">
        <f>VLOOKUP(M7,B35:S191,7,TRUE)</f>
        <v>...</v>
      </c>
      <c r="I32" s="77" t="str">
        <f>VLOOKUP(M7,B35:S191,8,TRUE)</f>
        <v>...</v>
      </c>
      <c r="J32" s="77" t="str">
        <f>VLOOKUP(M7,B35:S191,9,TRUE)</f>
        <v>...</v>
      </c>
      <c r="K32" s="77" t="str">
        <f>VLOOKUP(M7,B35:S191,10,TRUE)</f>
        <v>...</v>
      </c>
      <c r="L32" s="77" t="str">
        <f>VLOOKUP(M7,B35:S191,11,TRUE)</f>
        <v>...</v>
      </c>
      <c r="M32" s="77" t="str">
        <f>VLOOKUP(M7,B35:S191,12,TRUE)</f>
        <v>...</v>
      </c>
      <c r="N32" s="77">
        <f>VLOOKUP(M7,B35:S191,13,TRUE)</f>
        <v>10.16318</v>
      </c>
      <c r="O32" s="77" t="str">
        <f>VLOOKUP(M7,B35:S191,14,TRUE)</f>
        <v>...</v>
      </c>
      <c r="P32" s="77" t="str">
        <f>VLOOKUP(M7,B35:S191,15,TRUE)</f>
        <v>...</v>
      </c>
      <c r="Q32" s="77" t="str">
        <f>VLOOKUP(M7,B35:S191,16,TRUE)</f>
        <v>...</v>
      </c>
      <c r="R32" s="77" t="str">
        <f>VLOOKUP(M7,B35:S191,17,TRUE)</f>
        <v>...</v>
      </c>
      <c r="S32" s="77" t="str">
        <f>VLOOKUP(M7,B35:S191,18,TRUE)</f>
        <v>...</v>
      </c>
      <c r="T32" s="78" t="str">
        <f>VLOOKUP(M7,B35:U191,19,TRUE)</f>
        <v>...</v>
      </c>
      <c r="U32" s="78" t="str">
        <f>VLOOKUP(M7,B35:U191,20,TRUE)</f>
        <v>...</v>
      </c>
    </row>
    <row r="33" spans="2:21" ht="11.25" customHeight="1">
      <c r="B33" s="63" t="s">
        <v>136</v>
      </c>
      <c r="C33" s="64">
        <v>1990</v>
      </c>
      <c r="D33" s="64">
        <v>1995</v>
      </c>
      <c r="E33" s="64">
        <v>1996</v>
      </c>
      <c r="F33" s="64">
        <v>1997</v>
      </c>
      <c r="G33" s="64">
        <v>1998</v>
      </c>
      <c r="H33" s="64">
        <v>1999</v>
      </c>
      <c r="I33" s="64">
        <v>2000</v>
      </c>
      <c r="J33" s="64">
        <v>2001</v>
      </c>
      <c r="K33" s="64">
        <v>2002</v>
      </c>
      <c r="L33" s="64">
        <v>2003</v>
      </c>
      <c r="M33" s="64">
        <v>2004</v>
      </c>
      <c r="N33" s="64">
        <v>2005</v>
      </c>
      <c r="O33" s="64">
        <v>2006</v>
      </c>
      <c r="P33" s="64">
        <v>2007</v>
      </c>
      <c r="Q33" s="64">
        <v>2008</v>
      </c>
      <c r="R33" s="64">
        <v>2009</v>
      </c>
      <c r="S33" s="64">
        <v>2010</v>
      </c>
      <c r="T33" s="64">
        <v>2011</v>
      </c>
      <c r="U33" s="64">
        <v>2012</v>
      </c>
    </row>
    <row r="34" spans="2:21" ht="12.75" customHeight="1">
      <c r="B34" s="15"/>
      <c r="C34" s="89" t="s">
        <v>137</v>
      </c>
      <c r="D34" s="89"/>
      <c r="E34" s="89"/>
      <c r="F34" s="89"/>
      <c r="G34" s="89"/>
      <c r="H34" s="89"/>
      <c r="I34" s="89"/>
      <c r="J34" s="89"/>
      <c r="K34" s="89"/>
      <c r="L34" s="89"/>
      <c r="M34" s="89"/>
      <c r="N34" s="89"/>
      <c r="O34" s="89"/>
      <c r="P34" s="89"/>
      <c r="Q34" s="89"/>
      <c r="R34" s="89"/>
      <c r="S34" s="89"/>
      <c r="T34" s="15"/>
      <c r="U34" s="15"/>
    </row>
    <row r="35" spans="2:21" ht="12.75" customHeight="1">
      <c r="B35" s="71" t="s">
        <v>142</v>
      </c>
      <c r="C35" s="68" t="s">
        <v>132</v>
      </c>
      <c r="D35" s="68" t="s">
        <v>132</v>
      </c>
      <c r="E35" s="68" t="s">
        <v>132</v>
      </c>
      <c r="F35" s="68" t="s">
        <v>132</v>
      </c>
      <c r="G35" s="68" t="s">
        <v>132</v>
      </c>
      <c r="H35" s="68" t="s">
        <v>132</v>
      </c>
      <c r="I35" s="68" t="s">
        <v>132</v>
      </c>
      <c r="J35" s="68" t="s">
        <v>132</v>
      </c>
      <c r="K35" s="68" t="s">
        <v>132</v>
      </c>
      <c r="L35" s="68" t="s">
        <v>132</v>
      </c>
      <c r="M35" s="68" t="s">
        <v>132</v>
      </c>
      <c r="N35" s="68">
        <v>10.16318</v>
      </c>
      <c r="O35" s="68" t="s">
        <v>132</v>
      </c>
      <c r="P35" s="68" t="s">
        <v>132</v>
      </c>
      <c r="Q35" s="68" t="s">
        <v>132</v>
      </c>
      <c r="R35" s="68" t="s">
        <v>132</v>
      </c>
      <c r="S35" s="68" t="s">
        <v>132</v>
      </c>
      <c r="T35" s="68" t="s">
        <v>132</v>
      </c>
      <c r="U35" s="68" t="s">
        <v>132</v>
      </c>
    </row>
    <row r="36" spans="2:21" ht="12.75" customHeight="1">
      <c r="B36" s="71" t="s">
        <v>37</v>
      </c>
      <c r="C36" s="68" t="s">
        <v>132</v>
      </c>
      <c r="D36" s="68" t="s">
        <v>132</v>
      </c>
      <c r="E36" s="68" t="s">
        <v>132</v>
      </c>
      <c r="F36" s="68" t="s">
        <v>132</v>
      </c>
      <c r="G36" s="68" t="s">
        <v>132</v>
      </c>
      <c r="H36" s="68" t="s">
        <v>132</v>
      </c>
      <c r="I36" s="68">
        <v>32.922129999999996</v>
      </c>
      <c r="J36" s="68" t="s">
        <v>132</v>
      </c>
      <c r="K36" s="68" t="s">
        <v>132</v>
      </c>
      <c r="L36" s="68" t="s">
        <v>132</v>
      </c>
      <c r="M36" s="68" t="s">
        <v>132</v>
      </c>
      <c r="N36" s="68" t="s">
        <v>132</v>
      </c>
      <c r="O36" s="68" t="s">
        <v>132</v>
      </c>
      <c r="P36" s="68" t="s">
        <v>132</v>
      </c>
      <c r="Q36" s="68" t="s">
        <v>132</v>
      </c>
      <c r="R36" s="68" t="s">
        <v>132</v>
      </c>
      <c r="S36" s="68" t="s">
        <v>132</v>
      </c>
      <c r="T36" s="68" t="s">
        <v>132</v>
      </c>
      <c r="U36" s="68" t="s">
        <v>132</v>
      </c>
    </row>
    <row r="37" spans="2:21" ht="12.75" customHeight="1">
      <c r="B37" s="71" t="s">
        <v>143</v>
      </c>
      <c r="C37" s="68" t="s">
        <v>132</v>
      </c>
      <c r="D37" s="68" t="s">
        <v>132</v>
      </c>
      <c r="E37" s="68" t="s">
        <v>132</v>
      </c>
      <c r="F37" s="68" t="s">
        <v>132</v>
      </c>
      <c r="G37" s="68" t="s">
        <v>132</v>
      </c>
      <c r="H37" s="68" t="s">
        <v>132</v>
      </c>
      <c r="I37" s="68">
        <v>15.93123</v>
      </c>
      <c r="J37" s="68" t="s">
        <v>132</v>
      </c>
      <c r="K37" s="68" t="s">
        <v>132</v>
      </c>
      <c r="L37" s="68" t="s">
        <v>132</v>
      </c>
      <c r="M37" s="68" t="s">
        <v>132</v>
      </c>
      <c r="N37" s="68">
        <v>19.93236</v>
      </c>
      <c r="O37" s="68" t="s">
        <v>132</v>
      </c>
      <c r="P37" s="68" t="s">
        <v>132</v>
      </c>
      <c r="Q37" s="68" t="s">
        <v>132</v>
      </c>
      <c r="R37" s="68" t="s">
        <v>132</v>
      </c>
      <c r="S37" s="68" t="s">
        <v>132</v>
      </c>
      <c r="T37" s="68" t="s">
        <v>132</v>
      </c>
      <c r="U37" s="68" t="s">
        <v>132</v>
      </c>
    </row>
    <row r="38" spans="2:21" ht="12.75" customHeight="1">
      <c r="B38" s="71" t="s">
        <v>0</v>
      </c>
      <c r="C38" s="68">
        <v>0.09891</v>
      </c>
      <c r="D38" s="68" t="s">
        <v>132</v>
      </c>
      <c r="E38" s="68" t="s">
        <v>132</v>
      </c>
      <c r="F38" s="68" t="s">
        <v>132</v>
      </c>
      <c r="G38" s="68" t="s">
        <v>132</v>
      </c>
      <c r="H38" s="68" t="s">
        <v>132</v>
      </c>
      <c r="I38" s="68">
        <v>0.14217</v>
      </c>
      <c r="J38" s="68" t="s">
        <v>132</v>
      </c>
      <c r="K38" s="68" t="s">
        <v>132</v>
      </c>
      <c r="L38" s="68" t="s">
        <v>132</v>
      </c>
      <c r="M38" s="68" t="s">
        <v>132</v>
      </c>
      <c r="N38" s="68" t="s">
        <v>132</v>
      </c>
      <c r="O38" s="68" t="s">
        <v>132</v>
      </c>
      <c r="P38" s="68" t="s">
        <v>132</v>
      </c>
      <c r="Q38" s="68" t="s">
        <v>132</v>
      </c>
      <c r="R38" s="68" t="s">
        <v>132</v>
      </c>
      <c r="S38" s="68" t="s">
        <v>132</v>
      </c>
      <c r="T38" s="68" t="s">
        <v>132</v>
      </c>
      <c r="U38" s="68" t="s">
        <v>132</v>
      </c>
    </row>
    <row r="39" spans="2:21" ht="12.75" customHeight="1">
      <c r="B39" s="71" t="s">
        <v>83</v>
      </c>
      <c r="C39" s="68">
        <v>76.7902</v>
      </c>
      <c r="D39" s="68" t="s">
        <v>132</v>
      </c>
      <c r="E39" s="68" t="s">
        <v>132</v>
      </c>
      <c r="F39" s="68">
        <v>82.09927</v>
      </c>
      <c r="G39" s="68" t="s">
        <v>132</v>
      </c>
      <c r="H39" s="68" t="s">
        <v>132</v>
      </c>
      <c r="I39" s="68">
        <v>84.84965</v>
      </c>
      <c r="J39" s="68" t="s">
        <v>132</v>
      </c>
      <c r="K39" s="68" t="s">
        <v>132</v>
      </c>
      <c r="L39" s="68" t="s">
        <v>132</v>
      </c>
      <c r="M39" s="68" t="s">
        <v>132</v>
      </c>
      <c r="N39" s="68" t="s">
        <v>132</v>
      </c>
      <c r="O39" s="68" t="s">
        <v>132</v>
      </c>
      <c r="P39" s="68" t="s">
        <v>132</v>
      </c>
      <c r="Q39" s="68" t="s">
        <v>132</v>
      </c>
      <c r="R39" s="68" t="s">
        <v>132</v>
      </c>
      <c r="S39" s="68" t="s">
        <v>132</v>
      </c>
      <c r="T39" s="68" t="s">
        <v>132</v>
      </c>
      <c r="U39" s="68" t="s">
        <v>132</v>
      </c>
    </row>
    <row r="40" spans="2:21" ht="12.75" customHeight="1">
      <c r="B40" s="70" t="s">
        <v>84</v>
      </c>
      <c r="C40" s="69">
        <v>3.1693000000000002</v>
      </c>
      <c r="D40" s="69" t="s">
        <v>132</v>
      </c>
      <c r="E40" s="69" t="s">
        <v>132</v>
      </c>
      <c r="F40" s="69" t="s">
        <v>132</v>
      </c>
      <c r="G40" s="69" t="s">
        <v>132</v>
      </c>
      <c r="H40" s="69" t="s">
        <v>132</v>
      </c>
      <c r="I40" s="69">
        <v>1.84552</v>
      </c>
      <c r="J40" s="69" t="s">
        <v>132</v>
      </c>
      <c r="K40" s="69" t="s">
        <v>132</v>
      </c>
      <c r="L40" s="69" t="s">
        <v>132</v>
      </c>
      <c r="M40" s="69" t="s">
        <v>132</v>
      </c>
      <c r="N40" s="69" t="s">
        <v>132</v>
      </c>
      <c r="O40" s="69">
        <v>2.1647600000000002</v>
      </c>
      <c r="P40" s="69" t="s">
        <v>132</v>
      </c>
      <c r="Q40" s="69" t="s">
        <v>132</v>
      </c>
      <c r="R40" s="69" t="s">
        <v>132</v>
      </c>
      <c r="S40" s="69">
        <v>2.26111</v>
      </c>
      <c r="T40" s="69" t="s">
        <v>132</v>
      </c>
      <c r="U40" s="69" t="s">
        <v>132</v>
      </c>
    </row>
    <row r="41" spans="2:21" ht="12.75" customHeight="1">
      <c r="B41" s="70" t="s">
        <v>1</v>
      </c>
      <c r="C41" s="69">
        <v>115.18433999999999</v>
      </c>
      <c r="D41" s="69">
        <v>111.24725</v>
      </c>
      <c r="E41" s="69">
        <v>110.24887</v>
      </c>
      <c r="F41" s="69">
        <v>113.47309</v>
      </c>
      <c r="G41" s="69">
        <v>113.88252</v>
      </c>
      <c r="H41" s="69">
        <v>112.61014999999999</v>
      </c>
      <c r="I41" s="69">
        <v>115.0363</v>
      </c>
      <c r="J41" s="69">
        <v>117.41704</v>
      </c>
      <c r="K41" s="69">
        <v>114.60498</v>
      </c>
      <c r="L41" s="69">
        <v>111.11466</v>
      </c>
      <c r="M41" s="69">
        <v>111.30024</v>
      </c>
      <c r="N41" s="69">
        <v>111.45638000000001</v>
      </c>
      <c r="O41" s="69">
        <v>112.70424</v>
      </c>
      <c r="P41" s="69">
        <v>112.91096</v>
      </c>
      <c r="Q41" s="69">
        <v>113.59276</v>
      </c>
      <c r="R41" s="69">
        <v>110.80653</v>
      </c>
      <c r="S41" s="69">
        <v>109.06264</v>
      </c>
      <c r="T41" s="69">
        <v>110.27474000000001</v>
      </c>
      <c r="U41" s="69">
        <v>111.7095</v>
      </c>
    </row>
    <row r="42" spans="2:21" ht="12.75" customHeight="1">
      <c r="B42" s="70" t="s">
        <v>2</v>
      </c>
      <c r="C42" s="69">
        <v>8.332120000000002</v>
      </c>
      <c r="D42" s="69">
        <v>7.65193</v>
      </c>
      <c r="E42" s="69">
        <v>7.42943</v>
      </c>
      <c r="F42" s="69">
        <v>7.11909</v>
      </c>
      <c r="G42" s="69">
        <v>6.97846</v>
      </c>
      <c r="H42" s="69">
        <v>6.82358</v>
      </c>
      <c r="I42" s="69">
        <v>6.67668</v>
      </c>
      <c r="J42" s="69">
        <v>6.54501</v>
      </c>
      <c r="K42" s="69">
        <v>6.44739</v>
      </c>
      <c r="L42" s="69">
        <v>6.44766</v>
      </c>
      <c r="M42" s="69">
        <v>6.277010000000001</v>
      </c>
      <c r="N42" s="69">
        <v>6.09943</v>
      </c>
      <c r="O42" s="69">
        <v>5.97884</v>
      </c>
      <c r="P42" s="69">
        <v>5.86655</v>
      </c>
      <c r="Q42" s="69">
        <v>5.74337</v>
      </c>
      <c r="R42" s="69">
        <v>5.64235</v>
      </c>
      <c r="S42" s="69">
        <v>5.56212</v>
      </c>
      <c r="T42" s="69">
        <v>5.39354</v>
      </c>
      <c r="U42" s="69">
        <v>5.30618</v>
      </c>
    </row>
    <row r="43" spans="2:21" ht="12.75" customHeight="1">
      <c r="B43" s="70" t="s">
        <v>38</v>
      </c>
      <c r="C43" s="69">
        <v>15.17187</v>
      </c>
      <c r="D43" s="69" t="s">
        <v>132</v>
      </c>
      <c r="E43" s="69" t="s">
        <v>132</v>
      </c>
      <c r="F43" s="69" t="s">
        <v>132</v>
      </c>
      <c r="G43" s="69" t="s">
        <v>132</v>
      </c>
      <c r="H43" s="69" t="s">
        <v>132</v>
      </c>
      <c r="I43" s="69" t="s">
        <v>132</v>
      </c>
      <c r="J43" s="69" t="s">
        <v>132</v>
      </c>
      <c r="K43" s="69" t="s">
        <v>132</v>
      </c>
      <c r="L43" s="69" t="s">
        <v>132</v>
      </c>
      <c r="M43" s="69" t="s">
        <v>132</v>
      </c>
      <c r="N43" s="69" t="s">
        <v>132</v>
      </c>
      <c r="O43" s="69" t="s">
        <v>132</v>
      </c>
      <c r="P43" s="69" t="s">
        <v>132</v>
      </c>
      <c r="Q43" s="69" t="s">
        <v>132</v>
      </c>
      <c r="R43" s="69" t="s">
        <v>132</v>
      </c>
      <c r="S43" s="69" t="s">
        <v>132</v>
      </c>
      <c r="T43" s="69" t="s">
        <v>132</v>
      </c>
      <c r="U43" s="69" t="s">
        <v>132</v>
      </c>
    </row>
    <row r="44" spans="2:21" ht="12.75" customHeight="1">
      <c r="B44" s="70" t="s">
        <v>117</v>
      </c>
      <c r="C44" s="69">
        <v>0.021</v>
      </c>
      <c r="D44" s="69" t="s">
        <v>132</v>
      </c>
      <c r="E44" s="69" t="s">
        <v>132</v>
      </c>
      <c r="F44" s="69" t="s">
        <v>132</v>
      </c>
      <c r="G44" s="69" t="s">
        <v>132</v>
      </c>
      <c r="H44" s="69" t="s">
        <v>132</v>
      </c>
      <c r="I44" s="69" t="s">
        <v>132</v>
      </c>
      <c r="J44" s="69" t="s">
        <v>132</v>
      </c>
      <c r="K44" s="69" t="s">
        <v>132</v>
      </c>
      <c r="L44" s="69" t="s">
        <v>132</v>
      </c>
      <c r="M44" s="69" t="s">
        <v>132</v>
      </c>
      <c r="N44" s="69" t="s">
        <v>132</v>
      </c>
      <c r="O44" s="69" t="s">
        <v>132</v>
      </c>
      <c r="P44" s="69" t="s">
        <v>132</v>
      </c>
      <c r="Q44" s="69" t="s">
        <v>132</v>
      </c>
      <c r="R44" s="69" t="s">
        <v>132</v>
      </c>
      <c r="S44" s="69" t="s">
        <v>132</v>
      </c>
      <c r="T44" s="69" t="s">
        <v>132</v>
      </c>
      <c r="U44" s="69" t="s">
        <v>132</v>
      </c>
    </row>
    <row r="45" spans="2:21" ht="12.75" customHeight="1">
      <c r="B45" s="71" t="s">
        <v>85</v>
      </c>
      <c r="C45" s="68" t="s">
        <v>132</v>
      </c>
      <c r="D45" s="68" t="s">
        <v>132</v>
      </c>
      <c r="E45" s="68" t="s">
        <v>132</v>
      </c>
      <c r="F45" s="68" t="s">
        <v>132</v>
      </c>
      <c r="G45" s="68" t="s">
        <v>132</v>
      </c>
      <c r="H45" s="68" t="s">
        <v>132</v>
      </c>
      <c r="I45" s="68">
        <v>3.906</v>
      </c>
      <c r="J45" s="68" t="s">
        <v>132</v>
      </c>
      <c r="K45" s="68" t="s">
        <v>132</v>
      </c>
      <c r="L45" s="68" t="s">
        <v>132</v>
      </c>
      <c r="M45" s="68" t="s">
        <v>132</v>
      </c>
      <c r="N45" s="68" t="s">
        <v>132</v>
      </c>
      <c r="O45" s="68" t="s">
        <v>132</v>
      </c>
      <c r="P45" s="68" t="s">
        <v>132</v>
      </c>
      <c r="Q45" s="68" t="s">
        <v>132</v>
      </c>
      <c r="R45" s="68" t="s">
        <v>132</v>
      </c>
      <c r="S45" s="68" t="s">
        <v>132</v>
      </c>
      <c r="T45" s="68" t="s">
        <v>132</v>
      </c>
      <c r="U45" s="68" t="s">
        <v>132</v>
      </c>
    </row>
    <row r="46" spans="2:21" ht="12.75" customHeight="1">
      <c r="B46" s="71" t="s">
        <v>118</v>
      </c>
      <c r="C46" s="68" t="s">
        <v>132</v>
      </c>
      <c r="D46" s="68" t="s">
        <v>132</v>
      </c>
      <c r="E46" s="68" t="s">
        <v>132</v>
      </c>
      <c r="F46" s="68" t="s">
        <v>132</v>
      </c>
      <c r="G46" s="68" t="s">
        <v>132</v>
      </c>
      <c r="H46" s="68" t="s">
        <v>132</v>
      </c>
      <c r="I46" s="68" t="s">
        <v>132</v>
      </c>
      <c r="J46" s="68">
        <v>35.34383999999999</v>
      </c>
      <c r="K46" s="68" t="s">
        <v>132</v>
      </c>
      <c r="L46" s="68" t="s">
        <v>132</v>
      </c>
      <c r="M46" s="68" t="s">
        <v>132</v>
      </c>
      <c r="N46" s="68">
        <v>39.465300000000006</v>
      </c>
      <c r="O46" s="68" t="s">
        <v>132</v>
      </c>
      <c r="P46" s="68" t="s">
        <v>132</v>
      </c>
      <c r="Q46" s="68" t="s">
        <v>132</v>
      </c>
      <c r="R46" s="68" t="s">
        <v>132</v>
      </c>
      <c r="S46" s="68" t="s">
        <v>132</v>
      </c>
      <c r="T46" s="68" t="s">
        <v>132</v>
      </c>
      <c r="U46" s="68" t="s">
        <v>132</v>
      </c>
    </row>
    <row r="47" spans="2:21" ht="12.75" customHeight="1">
      <c r="B47" s="71" t="s">
        <v>39</v>
      </c>
      <c r="C47" s="68">
        <v>1.6625699999999999</v>
      </c>
      <c r="D47" s="68" t="s">
        <v>132</v>
      </c>
      <c r="E47" s="68" t="s">
        <v>132</v>
      </c>
      <c r="F47" s="68">
        <v>1.80852</v>
      </c>
      <c r="G47" s="68" t="s">
        <v>132</v>
      </c>
      <c r="H47" s="68" t="s">
        <v>132</v>
      </c>
      <c r="I47" s="68" t="s">
        <v>132</v>
      </c>
      <c r="J47" s="68" t="s">
        <v>132</v>
      </c>
      <c r="K47" s="68" t="s">
        <v>132</v>
      </c>
      <c r="L47" s="68" t="s">
        <v>132</v>
      </c>
      <c r="M47" s="68" t="s">
        <v>132</v>
      </c>
      <c r="N47" s="68" t="s">
        <v>132</v>
      </c>
      <c r="O47" s="68" t="s">
        <v>132</v>
      </c>
      <c r="P47" s="68" t="s">
        <v>132</v>
      </c>
      <c r="Q47" s="68" t="s">
        <v>132</v>
      </c>
      <c r="R47" s="68" t="s">
        <v>132</v>
      </c>
      <c r="S47" s="68" t="s">
        <v>132</v>
      </c>
      <c r="T47" s="68" t="s">
        <v>132</v>
      </c>
      <c r="U47" s="68" t="s">
        <v>132</v>
      </c>
    </row>
    <row r="48" spans="2:21" ht="12.75" customHeight="1">
      <c r="B48" s="71" t="s">
        <v>40</v>
      </c>
      <c r="C48" s="68">
        <v>15.21716</v>
      </c>
      <c r="D48" s="68">
        <v>11.70496</v>
      </c>
      <c r="E48" s="68">
        <v>11.87242</v>
      </c>
      <c r="F48" s="68">
        <v>11.9201</v>
      </c>
      <c r="G48" s="68">
        <v>11.87946</v>
      </c>
      <c r="H48" s="68">
        <v>11.62746</v>
      </c>
      <c r="I48" s="68">
        <v>11.421850000000001</v>
      </c>
      <c r="J48" s="68">
        <v>11.36731</v>
      </c>
      <c r="K48" s="68">
        <v>11.29191</v>
      </c>
      <c r="L48" s="68">
        <v>12.210690000000001</v>
      </c>
      <c r="M48" s="68">
        <v>12.7772</v>
      </c>
      <c r="N48" s="68">
        <v>13.11646</v>
      </c>
      <c r="O48" s="68">
        <v>13.80416</v>
      </c>
      <c r="P48" s="68">
        <v>14.176440000000001</v>
      </c>
      <c r="Q48" s="68">
        <v>14.52068</v>
      </c>
      <c r="R48" s="68">
        <v>14.96871</v>
      </c>
      <c r="S48" s="68">
        <v>15.22189</v>
      </c>
      <c r="T48" s="68">
        <v>15.476299999999998</v>
      </c>
      <c r="U48" s="68">
        <v>15.390540000000001</v>
      </c>
    </row>
    <row r="49" spans="2:21" ht="12.75" customHeight="1">
      <c r="B49" s="71" t="s">
        <v>3</v>
      </c>
      <c r="C49" s="68">
        <v>9.65908</v>
      </c>
      <c r="D49" s="68">
        <v>9.256120000000001</v>
      </c>
      <c r="E49" s="68">
        <v>9.00778</v>
      </c>
      <c r="F49" s="68">
        <v>8.83906</v>
      </c>
      <c r="G49" s="68">
        <v>8.69501</v>
      </c>
      <c r="H49" s="68">
        <v>8.554739999999999</v>
      </c>
      <c r="I49" s="68">
        <v>8.23052</v>
      </c>
      <c r="J49" s="68">
        <v>7.84879</v>
      </c>
      <c r="K49" s="68">
        <v>7.4872</v>
      </c>
      <c r="L49" s="68">
        <v>7.0697</v>
      </c>
      <c r="M49" s="68">
        <v>7.02565</v>
      </c>
      <c r="N49" s="68">
        <v>6.84821</v>
      </c>
      <c r="O49" s="68">
        <v>6.78933</v>
      </c>
      <c r="P49" s="68">
        <v>6.78663</v>
      </c>
      <c r="Q49" s="68">
        <v>6.6568000000000005</v>
      </c>
      <c r="R49" s="68">
        <v>6.58066</v>
      </c>
      <c r="S49" s="68">
        <v>6.66132</v>
      </c>
      <c r="T49" s="68">
        <v>6.46584</v>
      </c>
      <c r="U49" s="68">
        <v>6.39229</v>
      </c>
    </row>
    <row r="50" spans="2:21" ht="12.75" customHeight="1">
      <c r="B50" s="70" t="s">
        <v>41</v>
      </c>
      <c r="C50" s="69" t="s">
        <v>132</v>
      </c>
      <c r="D50" s="69">
        <v>38.01511</v>
      </c>
      <c r="E50" s="69" t="s">
        <v>132</v>
      </c>
      <c r="F50" s="69" t="s">
        <v>132</v>
      </c>
      <c r="G50" s="69" t="s">
        <v>132</v>
      </c>
      <c r="H50" s="69" t="s">
        <v>132</v>
      </c>
      <c r="I50" s="69">
        <v>2.32365</v>
      </c>
      <c r="J50" s="69" t="s">
        <v>132</v>
      </c>
      <c r="K50" s="69" t="s">
        <v>132</v>
      </c>
      <c r="L50" s="69" t="s">
        <v>132</v>
      </c>
      <c r="M50" s="69" t="s">
        <v>132</v>
      </c>
      <c r="N50" s="69" t="s">
        <v>132</v>
      </c>
      <c r="O50" s="69" t="s">
        <v>132</v>
      </c>
      <c r="P50" s="69" t="s">
        <v>132</v>
      </c>
      <c r="Q50" s="69" t="s">
        <v>132</v>
      </c>
      <c r="R50" s="69" t="s">
        <v>132</v>
      </c>
      <c r="S50" s="69" t="s">
        <v>132</v>
      </c>
      <c r="T50" s="69" t="s">
        <v>132</v>
      </c>
      <c r="U50" s="69" t="s">
        <v>132</v>
      </c>
    </row>
    <row r="51" spans="2:21" ht="12.75" customHeight="1">
      <c r="B51" s="70" t="s">
        <v>42</v>
      </c>
      <c r="C51" s="69" t="s">
        <v>132</v>
      </c>
      <c r="D51" s="69" t="s">
        <v>132</v>
      </c>
      <c r="E51" s="69" t="s">
        <v>132</v>
      </c>
      <c r="F51" s="69" t="s">
        <v>132</v>
      </c>
      <c r="G51" s="69" t="s">
        <v>132</v>
      </c>
      <c r="H51" s="69" t="s">
        <v>132</v>
      </c>
      <c r="I51" s="69">
        <v>0.5928300000000001</v>
      </c>
      <c r="J51" s="69" t="s">
        <v>132</v>
      </c>
      <c r="K51" s="69" t="s">
        <v>132</v>
      </c>
      <c r="L51" s="69" t="s">
        <v>132</v>
      </c>
      <c r="M51" s="69" t="s">
        <v>132</v>
      </c>
      <c r="N51" s="69" t="s">
        <v>132</v>
      </c>
      <c r="O51" s="69" t="s">
        <v>132</v>
      </c>
      <c r="P51" s="69" t="s">
        <v>132</v>
      </c>
      <c r="Q51" s="69" t="s">
        <v>132</v>
      </c>
      <c r="R51" s="69" t="s">
        <v>132</v>
      </c>
      <c r="S51" s="69" t="s">
        <v>132</v>
      </c>
      <c r="T51" s="69" t="s">
        <v>132</v>
      </c>
      <c r="U51" s="69" t="s">
        <v>132</v>
      </c>
    </row>
    <row r="52" spans="2:21" ht="12.75" customHeight="1">
      <c r="B52" s="70" t="s">
        <v>144</v>
      </c>
      <c r="C52" s="69">
        <v>9.351719999999998</v>
      </c>
      <c r="D52" s="69" t="s">
        <v>132</v>
      </c>
      <c r="E52" s="69" t="s">
        <v>132</v>
      </c>
      <c r="F52" s="69" t="s">
        <v>132</v>
      </c>
      <c r="G52" s="69">
        <v>12.288780000000001</v>
      </c>
      <c r="H52" s="69" t="s">
        <v>132</v>
      </c>
      <c r="I52" s="69">
        <v>12.764850000000001</v>
      </c>
      <c r="J52" s="69" t="s">
        <v>132</v>
      </c>
      <c r="K52" s="69">
        <v>11.02409</v>
      </c>
      <c r="L52" s="69" t="s">
        <v>132</v>
      </c>
      <c r="M52" s="69">
        <v>11.97306</v>
      </c>
      <c r="N52" s="69" t="s">
        <v>132</v>
      </c>
      <c r="O52" s="69" t="s">
        <v>132</v>
      </c>
      <c r="P52" s="69" t="s">
        <v>132</v>
      </c>
      <c r="Q52" s="69" t="s">
        <v>132</v>
      </c>
      <c r="R52" s="69" t="s">
        <v>132</v>
      </c>
      <c r="S52" s="69" t="s">
        <v>132</v>
      </c>
      <c r="T52" s="69" t="s">
        <v>132</v>
      </c>
      <c r="U52" s="69" t="s">
        <v>132</v>
      </c>
    </row>
    <row r="53" spans="2:21" ht="12.75" customHeight="1">
      <c r="B53" s="70" t="s">
        <v>145</v>
      </c>
      <c r="C53" s="69">
        <v>4.4545200000000005</v>
      </c>
      <c r="D53" s="69">
        <v>1.38075</v>
      </c>
      <c r="E53" s="69">
        <v>1.8656400000000002</v>
      </c>
      <c r="F53" s="69">
        <v>2.08026</v>
      </c>
      <c r="G53" s="69">
        <v>2.2789200000000003</v>
      </c>
      <c r="H53" s="69">
        <v>2.3688000000000002</v>
      </c>
      <c r="I53" s="69">
        <v>2.38245</v>
      </c>
      <c r="J53" s="69">
        <v>2.4187800000000004</v>
      </c>
      <c r="K53" s="69" t="s">
        <v>132</v>
      </c>
      <c r="L53" s="69" t="s">
        <v>132</v>
      </c>
      <c r="M53" s="69" t="s">
        <v>132</v>
      </c>
      <c r="N53" s="69" t="s">
        <v>132</v>
      </c>
      <c r="O53" s="69" t="s">
        <v>132</v>
      </c>
      <c r="P53" s="69" t="s">
        <v>132</v>
      </c>
      <c r="Q53" s="69" t="s">
        <v>132</v>
      </c>
      <c r="R53" s="69" t="s">
        <v>132</v>
      </c>
      <c r="S53" s="69" t="s">
        <v>132</v>
      </c>
      <c r="T53" s="69" t="s">
        <v>132</v>
      </c>
      <c r="U53" s="69" t="s">
        <v>132</v>
      </c>
    </row>
    <row r="54" spans="2:21" ht="12.75" customHeight="1">
      <c r="B54" s="70" t="s">
        <v>119</v>
      </c>
      <c r="C54" s="69" t="s">
        <v>132</v>
      </c>
      <c r="D54" s="69" t="s">
        <v>132</v>
      </c>
      <c r="E54" s="69" t="s">
        <v>132</v>
      </c>
      <c r="F54" s="69" t="s">
        <v>132</v>
      </c>
      <c r="G54" s="69" t="s">
        <v>132</v>
      </c>
      <c r="H54" s="69" t="s">
        <v>132</v>
      </c>
      <c r="I54" s="69">
        <v>2.16054</v>
      </c>
      <c r="J54" s="69" t="s">
        <v>132</v>
      </c>
      <c r="K54" s="69" t="s">
        <v>132</v>
      </c>
      <c r="L54" s="69" t="s">
        <v>132</v>
      </c>
      <c r="M54" s="69" t="s">
        <v>132</v>
      </c>
      <c r="N54" s="69" t="s">
        <v>132</v>
      </c>
      <c r="O54" s="69" t="s">
        <v>132</v>
      </c>
      <c r="P54" s="69" t="s">
        <v>132</v>
      </c>
      <c r="Q54" s="69" t="s">
        <v>132</v>
      </c>
      <c r="R54" s="69" t="s">
        <v>132</v>
      </c>
      <c r="S54" s="69" t="s">
        <v>132</v>
      </c>
      <c r="T54" s="69" t="s">
        <v>132</v>
      </c>
      <c r="U54" s="69" t="s">
        <v>132</v>
      </c>
    </row>
    <row r="55" spans="2:21" ht="12.75" customHeight="1">
      <c r="B55" s="71" t="s">
        <v>86</v>
      </c>
      <c r="C55" s="68">
        <v>235.179</v>
      </c>
      <c r="D55" s="68">
        <v>257.712</v>
      </c>
      <c r="E55" s="68">
        <v>251.181</v>
      </c>
      <c r="F55" s="68">
        <v>254.751</v>
      </c>
      <c r="G55" s="68">
        <v>257.481</v>
      </c>
      <c r="H55" s="68">
        <v>261.66</v>
      </c>
      <c r="I55" s="68">
        <v>269.346</v>
      </c>
      <c r="J55" s="68">
        <v>278.397</v>
      </c>
      <c r="K55" s="68">
        <v>286.251</v>
      </c>
      <c r="L55" s="68">
        <v>298.725</v>
      </c>
      <c r="M55" s="68">
        <v>311.178</v>
      </c>
      <c r="N55" s="68">
        <v>316.281</v>
      </c>
      <c r="O55" s="68" t="s">
        <v>132</v>
      </c>
      <c r="P55" s="68" t="s">
        <v>132</v>
      </c>
      <c r="Q55" s="68" t="s">
        <v>132</v>
      </c>
      <c r="R55" s="68" t="s">
        <v>132</v>
      </c>
      <c r="S55" s="68" t="s">
        <v>132</v>
      </c>
      <c r="T55" s="68" t="s">
        <v>132</v>
      </c>
      <c r="U55" s="68" t="s">
        <v>132</v>
      </c>
    </row>
    <row r="56" spans="2:21" ht="12.75" customHeight="1">
      <c r="B56" s="71" t="s">
        <v>146</v>
      </c>
      <c r="C56" s="68" t="s">
        <v>132</v>
      </c>
      <c r="D56" s="68" t="s">
        <v>132</v>
      </c>
      <c r="E56" s="68" t="s">
        <v>132</v>
      </c>
      <c r="F56" s="68" t="s">
        <v>132</v>
      </c>
      <c r="G56" s="68" t="s">
        <v>132</v>
      </c>
      <c r="H56" s="68" t="s">
        <v>132</v>
      </c>
      <c r="I56" s="68" t="s">
        <v>132</v>
      </c>
      <c r="J56" s="68" t="s">
        <v>132</v>
      </c>
      <c r="K56" s="68" t="s">
        <v>132</v>
      </c>
      <c r="L56" s="68" t="s">
        <v>132</v>
      </c>
      <c r="M56" s="68" t="s">
        <v>132</v>
      </c>
      <c r="N56" s="68" t="s">
        <v>132</v>
      </c>
      <c r="O56" s="68" t="s">
        <v>132</v>
      </c>
      <c r="P56" s="68" t="s">
        <v>132</v>
      </c>
      <c r="Q56" s="68" t="s">
        <v>132</v>
      </c>
      <c r="R56" s="68" t="s">
        <v>132</v>
      </c>
      <c r="S56" s="68" t="s">
        <v>132</v>
      </c>
      <c r="T56" s="68" t="s">
        <v>132</v>
      </c>
      <c r="U56" s="68" t="s">
        <v>132</v>
      </c>
    </row>
    <row r="57" spans="2:21" ht="12.75" customHeight="1">
      <c r="B57" s="71" t="s">
        <v>43</v>
      </c>
      <c r="C57" s="68">
        <v>16.554779999999997</v>
      </c>
      <c r="D57" s="68">
        <v>10.85727</v>
      </c>
      <c r="E57" s="68">
        <v>10.600299999999999</v>
      </c>
      <c r="F57" s="68">
        <v>10.05042</v>
      </c>
      <c r="G57" s="68">
        <v>9.24845</v>
      </c>
      <c r="H57" s="68">
        <v>8.626059999999999</v>
      </c>
      <c r="I57" s="68">
        <v>8.49768</v>
      </c>
      <c r="J57" s="68">
        <v>7.86364</v>
      </c>
      <c r="K57" s="68">
        <v>7.98807</v>
      </c>
      <c r="L57" s="68">
        <v>8.77754</v>
      </c>
      <c r="M57" s="68">
        <v>8.44306</v>
      </c>
      <c r="N57" s="68">
        <v>7.88872</v>
      </c>
      <c r="O57" s="68">
        <v>7.80448</v>
      </c>
      <c r="P57" s="68">
        <v>7.82667</v>
      </c>
      <c r="Q57" s="68">
        <v>7.6749600000000004</v>
      </c>
      <c r="R57" s="68">
        <v>7.3081000000000005</v>
      </c>
      <c r="S57" s="68">
        <v>7.3175799999999995</v>
      </c>
      <c r="T57" s="68">
        <v>7.57496</v>
      </c>
      <c r="U57" s="68">
        <v>7.18537</v>
      </c>
    </row>
    <row r="58" spans="2:21" ht="12.75" customHeight="1">
      <c r="B58" s="71" t="s">
        <v>87</v>
      </c>
      <c r="C58" s="68" t="s">
        <v>132</v>
      </c>
      <c r="D58" s="68" t="s">
        <v>132</v>
      </c>
      <c r="E58" s="68" t="s">
        <v>132</v>
      </c>
      <c r="F58" s="68" t="s">
        <v>132</v>
      </c>
      <c r="G58" s="68">
        <v>0.94302</v>
      </c>
      <c r="H58" s="68" t="s">
        <v>132</v>
      </c>
      <c r="I58" s="68" t="s">
        <v>132</v>
      </c>
      <c r="J58" s="68" t="s">
        <v>132</v>
      </c>
      <c r="K58" s="68" t="s">
        <v>132</v>
      </c>
      <c r="L58" s="68" t="s">
        <v>132</v>
      </c>
      <c r="M58" s="68" t="s">
        <v>132</v>
      </c>
      <c r="N58" s="68">
        <v>0.53298</v>
      </c>
      <c r="O58" s="68" t="s">
        <v>132</v>
      </c>
      <c r="P58" s="68" t="s">
        <v>132</v>
      </c>
      <c r="Q58" s="68" t="s">
        <v>132</v>
      </c>
      <c r="R58" s="68" t="s">
        <v>132</v>
      </c>
      <c r="S58" s="68" t="s">
        <v>132</v>
      </c>
      <c r="T58" s="68" t="s">
        <v>132</v>
      </c>
      <c r="U58" s="68" t="s">
        <v>132</v>
      </c>
    </row>
    <row r="59" spans="2:21" ht="12.75" customHeight="1">
      <c r="B59" s="71" t="s">
        <v>147</v>
      </c>
      <c r="C59" s="68" t="s">
        <v>132</v>
      </c>
      <c r="D59" s="68">
        <v>0.06896</v>
      </c>
      <c r="E59" s="68" t="s">
        <v>132</v>
      </c>
      <c r="F59" s="68" t="s">
        <v>132</v>
      </c>
      <c r="G59" s="68" t="s">
        <v>132</v>
      </c>
      <c r="H59" s="68" t="s">
        <v>132</v>
      </c>
      <c r="I59" s="68">
        <v>0.06886</v>
      </c>
      <c r="J59" s="68" t="s">
        <v>132</v>
      </c>
      <c r="K59" s="68" t="s">
        <v>132</v>
      </c>
      <c r="L59" s="68" t="s">
        <v>132</v>
      </c>
      <c r="M59" s="68" t="s">
        <v>132</v>
      </c>
      <c r="N59" s="68" t="s">
        <v>132</v>
      </c>
      <c r="O59" s="68" t="s">
        <v>132</v>
      </c>
      <c r="P59" s="68" t="s">
        <v>132</v>
      </c>
      <c r="Q59" s="68" t="s">
        <v>132</v>
      </c>
      <c r="R59" s="68" t="s">
        <v>132</v>
      </c>
      <c r="S59" s="68" t="s">
        <v>132</v>
      </c>
      <c r="T59" s="68" t="s">
        <v>132</v>
      </c>
      <c r="U59" s="68" t="s">
        <v>132</v>
      </c>
    </row>
    <row r="60" spans="2:21" ht="12.75" customHeight="1">
      <c r="B60" s="70" t="s">
        <v>120</v>
      </c>
      <c r="C60" s="69">
        <v>72.00296</v>
      </c>
      <c r="D60" s="69">
        <v>85.91188000000001</v>
      </c>
      <c r="E60" s="69">
        <v>89.00545</v>
      </c>
      <c r="F60" s="69">
        <v>90.6927</v>
      </c>
      <c r="G60" s="69">
        <v>92.07633</v>
      </c>
      <c r="H60" s="69">
        <v>91.93705</v>
      </c>
      <c r="I60" s="69">
        <v>94.67966</v>
      </c>
      <c r="J60" s="69">
        <v>96.13244999999999</v>
      </c>
      <c r="K60" s="69">
        <v>96.18196</v>
      </c>
      <c r="L60" s="69">
        <v>96.87664</v>
      </c>
      <c r="M60" s="69">
        <v>98.47121000000001</v>
      </c>
      <c r="N60" s="69">
        <v>98.60076</v>
      </c>
      <c r="O60" s="69">
        <v>98.60931</v>
      </c>
      <c r="P60" s="69">
        <v>96.76982000000001</v>
      </c>
      <c r="Q60" s="69">
        <v>94.22283999999999</v>
      </c>
      <c r="R60" s="69">
        <v>90.85097999999999</v>
      </c>
      <c r="S60" s="69">
        <v>88.59839</v>
      </c>
      <c r="T60" s="69">
        <v>88.57903</v>
      </c>
      <c r="U60" s="69">
        <v>90.56331</v>
      </c>
    </row>
    <row r="61" spans="2:21" ht="12.75" customHeight="1">
      <c r="B61" s="70" t="s">
        <v>44</v>
      </c>
      <c r="C61" s="69" t="s">
        <v>132</v>
      </c>
      <c r="D61" s="69" t="s">
        <v>132</v>
      </c>
      <c r="E61" s="69" t="s">
        <v>132</v>
      </c>
      <c r="F61" s="69" t="s">
        <v>132</v>
      </c>
      <c r="G61" s="69" t="s">
        <v>132</v>
      </c>
      <c r="H61" s="69" t="s">
        <v>132</v>
      </c>
      <c r="I61" s="69">
        <v>11.6361</v>
      </c>
      <c r="J61" s="69" t="s">
        <v>132</v>
      </c>
      <c r="K61" s="69" t="s">
        <v>132</v>
      </c>
      <c r="L61" s="69" t="s">
        <v>132</v>
      </c>
      <c r="M61" s="69" t="s">
        <v>132</v>
      </c>
      <c r="N61" s="69" t="s">
        <v>132</v>
      </c>
      <c r="O61" s="69">
        <v>10.929530000000002</v>
      </c>
      <c r="P61" s="69" t="s">
        <v>132</v>
      </c>
      <c r="Q61" s="69" t="s">
        <v>132</v>
      </c>
      <c r="R61" s="69" t="s">
        <v>132</v>
      </c>
      <c r="S61" s="69">
        <v>11.4555</v>
      </c>
      <c r="T61" s="69" t="s">
        <v>132</v>
      </c>
      <c r="U61" s="69" t="s">
        <v>132</v>
      </c>
    </row>
    <row r="62" spans="2:21" ht="12.75" customHeight="1">
      <c r="B62" s="70" t="s">
        <v>121</v>
      </c>
      <c r="C62" s="69" t="s">
        <v>132</v>
      </c>
      <c r="D62" s="69" t="s">
        <v>132</v>
      </c>
      <c r="E62" s="69" t="s">
        <v>132</v>
      </c>
      <c r="F62" s="69" t="s">
        <v>132</v>
      </c>
      <c r="G62" s="69" t="s">
        <v>132</v>
      </c>
      <c r="H62" s="69" t="s">
        <v>132</v>
      </c>
      <c r="I62" s="69" t="s">
        <v>132</v>
      </c>
      <c r="J62" s="69" t="s">
        <v>132</v>
      </c>
      <c r="K62" s="69" t="s">
        <v>132</v>
      </c>
      <c r="L62" s="69" t="s">
        <v>132</v>
      </c>
      <c r="M62" s="69" t="s">
        <v>132</v>
      </c>
      <c r="N62" s="69">
        <v>932.8578</v>
      </c>
      <c r="O62" s="69" t="s">
        <v>132</v>
      </c>
      <c r="P62" s="69" t="s">
        <v>132</v>
      </c>
      <c r="Q62" s="69" t="s">
        <v>132</v>
      </c>
      <c r="R62" s="69" t="s">
        <v>132</v>
      </c>
      <c r="S62" s="69" t="s">
        <v>132</v>
      </c>
      <c r="T62" s="69" t="s">
        <v>132</v>
      </c>
      <c r="U62" s="69" t="s">
        <v>132</v>
      </c>
    </row>
    <row r="63" spans="2:21" ht="12.75" customHeight="1">
      <c r="B63" s="70" t="s">
        <v>4</v>
      </c>
      <c r="C63" s="69">
        <v>44.38644</v>
      </c>
      <c r="D63" s="69" t="s">
        <v>132</v>
      </c>
      <c r="E63" s="69" t="s">
        <v>132</v>
      </c>
      <c r="F63" s="69" t="s">
        <v>132</v>
      </c>
      <c r="G63" s="69" t="s">
        <v>132</v>
      </c>
      <c r="H63" s="69" t="s">
        <v>132</v>
      </c>
      <c r="I63" s="69">
        <v>49.088339999999995</v>
      </c>
      <c r="J63" s="69" t="s">
        <v>132</v>
      </c>
      <c r="K63" s="69" t="s">
        <v>132</v>
      </c>
      <c r="L63" s="69" t="s">
        <v>132</v>
      </c>
      <c r="M63" s="69">
        <v>53.87361</v>
      </c>
      <c r="N63" s="69" t="s">
        <v>132</v>
      </c>
      <c r="O63" s="69" t="s">
        <v>132</v>
      </c>
      <c r="P63" s="69" t="s">
        <v>132</v>
      </c>
      <c r="Q63" s="69" t="s">
        <v>132</v>
      </c>
      <c r="R63" s="69" t="s">
        <v>132</v>
      </c>
      <c r="S63" s="69" t="s">
        <v>132</v>
      </c>
      <c r="T63" s="69" t="s">
        <v>132</v>
      </c>
      <c r="U63" s="69" t="s">
        <v>132</v>
      </c>
    </row>
    <row r="64" spans="2:21" ht="12.75" customHeight="1">
      <c r="B64" s="70" t="s">
        <v>88</v>
      </c>
      <c r="C64" s="69" t="s">
        <v>132</v>
      </c>
      <c r="D64" s="69" t="s">
        <v>132</v>
      </c>
      <c r="E64" s="69" t="s">
        <v>132</v>
      </c>
      <c r="F64" s="69" t="s">
        <v>132</v>
      </c>
      <c r="G64" s="69" t="s">
        <v>132</v>
      </c>
      <c r="H64" s="69" t="s">
        <v>132</v>
      </c>
      <c r="I64" s="69">
        <v>0.50148</v>
      </c>
      <c r="J64" s="69" t="s">
        <v>132</v>
      </c>
      <c r="K64" s="69" t="s">
        <v>132</v>
      </c>
      <c r="L64" s="69" t="s">
        <v>132</v>
      </c>
      <c r="M64" s="69" t="s">
        <v>132</v>
      </c>
      <c r="N64" s="69" t="s">
        <v>132</v>
      </c>
      <c r="O64" s="69" t="s">
        <v>132</v>
      </c>
      <c r="P64" s="69" t="s">
        <v>132</v>
      </c>
      <c r="Q64" s="69" t="s">
        <v>132</v>
      </c>
      <c r="R64" s="69" t="s">
        <v>132</v>
      </c>
      <c r="S64" s="69" t="s">
        <v>132</v>
      </c>
      <c r="T64" s="69" t="s">
        <v>132</v>
      </c>
      <c r="U64" s="69" t="s">
        <v>132</v>
      </c>
    </row>
    <row r="65" spans="2:21" ht="12.75" customHeight="1">
      <c r="B65" s="71" t="s">
        <v>45</v>
      </c>
      <c r="C65" s="68">
        <v>3.15723</v>
      </c>
      <c r="D65" s="68" t="s">
        <v>132</v>
      </c>
      <c r="E65" s="68">
        <v>3.68844</v>
      </c>
      <c r="F65" s="68" t="s">
        <v>132</v>
      </c>
      <c r="G65" s="68" t="s">
        <v>132</v>
      </c>
      <c r="H65" s="68" t="s">
        <v>132</v>
      </c>
      <c r="I65" s="68">
        <v>3.36351</v>
      </c>
      <c r="J65" s="68" t="s">
        <v>132</v>
      </c>
      <c r="K65" s="68" t="s">
        <v>132</v>
      </c>
      <c r="L65" s="68" t="s">
        <v>132</v>
      </c>
      <c r="M65" s="68" t="s">
        <v>132</v>
      </c>
      <c r="N65" s="68">
        <v>3.53264</v>
      </c>
      <c r="O65" s="68" t="s">
        <v>132</v>
      </c>
      <c r="P65" s="68" t="s">
        <v>132</v>
      </c>
      <c r="Q65" s="68" t="s">
        <v>132</v>
      </c>
      <c r="R65" s="68" t="s">
        <v>132</v>
      </c>
      <c r="S65" s="68" t="s">
        <v>132</v>
      </c>
      <c r="T65" s="68" t="s">
        <v>132</v>
      </c>
      <c r="U65" s="68" t="s">
        <v>132</v>
      </c>
    </row>
    <row r="66" spans="2:21" ht="12.75" customHeight="1">
      <c r="B66" s="75" t="s">
        <v>168</v>
      </c>
      <c r="C66" s="68" t="s">
        <v>132</v>
      </c>
      <c r="D66" s="68" t="s">
        <v>132</v>
      </c>
      <c r="E66" s="68" t="s">
        <v>132</v>
      </c>
      <c r="F66" s="68" t="s">
        <v>132</v>
      </c>
      <c r="G66" s="68" t="s">
        <v>132</v>
      </c>
      <c r="H66" s="68" t="s">
        <v>132</v>
      </c>
      <c r="I66" s="68">
        <v>25.1475</v>
      </c>
      <c r="J66" s="68" t="s">
        <v>132</v>
      </c>
      <c r="K66" s="68" t="s">
        <v>132</v>
      </c>
      <c r="L66" s="68" t="s">
        <v>132</v>
      </c>
      <c r="M66" s="68" t="s">
        <v>132</v>
      </c>
      <c r="N66" s="68" t="s">
        <v>132</v>
      </c>
      <c r="O66" s="68" t="s">
        <v>132</v>
      </c>
      <c r="P66" s="68" t="s">
        <v>132</v>
      </c>
      <c r="Q66" s="68" t="s">
        <v>132</v>
      </c>
      <c r="R66" s="68" t="s">
        <v>132</v>
      </c>
      <c r="S66" s="68" t="s">
        <v>132</v>
      </c>
      <c r="T66" s="68" t="s">
        <v>132</v>
      </c>
      <c r="U66" s="68" t="s">
        <v>132</v>
      </c>
    </row>
    <row r="67" spans="2:21" ht="12.75" customHeight="1">
      <c r="B67" s="71" t="s">
        <v>5</v>
      </c>
      <c r="C67" s="68">
        <v>3.6965500000000002</v>
      </c>
      <c r="D67" s="68">
        <v>3.08683</v>
      </c>
      <c r="E67" s="68">
        <v>3.07449</v>
      </c>
      <c r="F67" s="68">
        <v>3.12579</v>
      </c>
      <c r="G67" s="68">
        <v>2.94758</v>
      </c>
      <c r="H67" s="68">
        <v>2.95252</v>
      </c>
      <c r="I67" s="68">
        <v>3.00921</v>
      </c>
      <c r="J67" s="68">
        <v>3.1352800000000003</v>
      </c>
      <c r="K67" s="68">
        <v>3.19232</v>
      </c>
      <c r="L67" s="68">
        <v>3.26479</v>
      </c>
      <c r="M67" s="68">
        <v>3.40335</v>
      </c>
      <c r="N67" s="68">
        <v>3.33313</v>
      </c>
      <c r="O67" s="68">
        <v>3.59046</v>
      </c>
      <c r="P67" s="68">
        <v>3.71535</v>
      </c>
      <c r="Q67" s="68">
        <v>3.63117</v>
      </c>
      <c r="R67" s="68">
        <v>3.63341</v>
      </c>
      <c r="S67" s="68">
        <v>3.68679</v>
      </c>
      <c r="T67" s="68">
        <v>3.6261300000000003</v>
      </c>
      <c r="U67" s="68">
        <v>3.42254</v>
      </c>
    </row>
    <row r="68" spans="2:21" ht="12.75" customHeight="1">
      <c r="B68" s="71" t="s">
        <v>6</v>
      </c>
      <c r="C68" s="68">
        <v>10.68228</v>
      </c>
      <c r="D68" s="68" t="s">
        <v>132</v>
      </c>
      <c r="E68" s="68">
        <v>6.643770000000001</v>
      </c>
      <c r="F68" s="68" t="s">
        <v>132</v>
      </c>
      <c r="G68" s="68" t="s">
        <v>132</v>
      </c>
      <c r="H68" s="68" t="s">
        <v>132</v>
      </c>
      <c r="I68" s="68" t="s">
        <v>132</v>
      </c>
      <c r="J68" s="68" t="s">
        <v>132</v>
      </c>
      <c r="K68" s="68" t="s">
        <v>132</v>
      </c>
      <c r="L68" s="68" t="s">
        <v>132</v>
      </c>
      <c r="M68" s="68" t="s">
        <v>132</v>
      </c>
      <c r="N68" s="68" t="s">
        <v>132</v>
      </c>
      <c r="O68" s="68" t="s">
        <v>132</v>
      </c>
      <c r="P68" s="68" t="s">
        <v>132</v>
      </c>
      <c r="Q68" s="68" t="s">
        <v>132</v>
      </c>
      <c r="R68" s="68" t="s">
        <v>132</v>
      </c>
      <c r="S68" s="68" t="s">
        <v>132</v>
      </c>
      <c r="T68" s="68" t="s">
        <v>132</v>
      </c>
      <c r="U68" s="68" t="s">
        <v>132</v>
      </c>
    </row>
    <row r="69" spans="2:21" ht="12.75" customHeight="1">
      <c r="B69" s="71" t="s">
        <v>148</v>
      </c>
      <c r="C69" s="68">
        <v>0.90991</v>
      </c>
      <c r="D69" s="68">
        <v>1.1193</v>
      </c>
      <c r="E69" s="68">
        <v>1.1316</v>
      </c>
      <c r="F69" s="68">
        <v>1.1458499999999998</v>
      </c>
      <c r="G69" s="68">
        <v>1.15477</v>
      </c>
      <c r="H69" s="68">
        <v>1.1663599999999998</v>
      </c>
      <c r="I69" s="68">
        <v>1.18595</v>
      </c>
      <c r="J69" s="68">
        <v>1.24657</v>
      </c>
      <c r="K69" s="68">
        <v>1.28281</v>
      </c>
      <c r="L69" s="68">
        <v>1.28713</v>
      </c>
      <c r="M69" s="68">
        <v>1.29363</v>
      </c>
      <c r="N69" s="68">
        <v>1.2751199999999998</v>
      </c>
      <c r="O69" s="68">
        <v>1.2767</v>
      </c>
      <c r="P69" s="68">
        <v>1.26575</v>
      </c>
      <c r="Q69" s="68">
        <v>1.2737100000000001</v>
      </c>
      <c r="R69" s="68">
        <v>1.2763699999999998</v>
      </c>
      <c r="S69" s="68">
        <v>1.29473</v>
      </c>
      <c r="T69" s="68">
        <v>1.2413699999999999</v>
      </c>
      <c r="U69" s="68">
        <v>1.3036800000000002</v>
      </c>
    </row>
    <row r="70" spans="2:21" ht="12.75" customHeight="1">
      <c r="B70" s="70" t="s">
        <v>46</v>
      </c>
      <c r="C70" s="69">
        <v>17.88889</v>
      </c>
      <c r="D70" s="69">
        <v>13.40847</v>
      </c>
      <c r="E70" s="69">
        <v>13.205200000000001</v>
      </c>
      <c r="F70" s="69">
        <v>12.878110000000001</v>
      </c>
      <c r="G70" s="69">
        <v>12.44315</v>
      </c>
      <c r="H70" s="69">
        <v>11.917729999999999</v>
      </c>
      <c r="I70" s="69">
        <v>11.14017</v>
      </c>
      <c r="J70" s="69">
        <v>10.88325</v>
      </c>
      <c r="K70" s="69">
        <v>10.55361</v>
      </c>
      <c r="L70" s="69">
        <v>10.50528</v>
      </c>
      <c r="M70" s="69">
        <v>10.22407</v>
      </c>
      <c r="N70" s="69">
        <v>10.546809999999999</v>
      </c>
      <c r="O70" s="69">
        <v>10.7889</v>
      </c>
      <c r="P70" s="69">
        <v>10.41323</v>
      </c>
      <c r="Q70" s="69">
        <v>10.51745</v>
      </c>
      <c r="R70" s="69">
        <v>10.20232</v>
      </c>
      <c r="S70" s="69">
        <v>10.3704</v>
      </c>
      <c r="T70" s="69">
        <v>10.3303</v>
      </c>
      <c r="U70" s="69">
        <v>10.25577</v>
      </c>
    </row>
    <row r="71" spans="2:21" ht="24" customHeight="1">
      <c r="B71" s="70" t="s">
        <v>149</v>
      </c>
      <c r="C71" s="69">
        <v>24.801</v>
      </c>
      <c r="D71" s="69" t="s">
        <v>132</v>
      </c>
      <c r="E71" s="69" t="s">
        <v>132</v>
      </c>
      <c r="F71" s="69" t="s">
        <v>132</v>
      </c>
      <c r="G71" s="69" t="s">
        <v>132</v>
      </c>
      <c r="H71" s="69" t="s">
        <v>132</v>
      </c>
      <c r="I71" s="69">
        <v>12.222</v>
      </c>
      <c r="J71" s="69" t="s">
        <v>132</v>
      </c>
      <c r="K71" s="69">
        <v>12.621</v>
      </c>
      <c r="L71" s="69" t="s">
        <v>132</v>
      </c>
      <c r="M71" s="69" t="s">
        <v>132</v>
      </c>
      <c r="N71" s="69" t="s">
        <v>132</v>
      </c>
      <c r="O71" s="69" t="s">
        <v>132</v>
      </c>
      <c r="P71" s="69" t="s">
        <v>132</v>
      </c>
      <c r="Q71" s="69" t="s">
        <v>132</v>
      </c>
      <c r="R71" s="69" t="s">
        <v>132</v>
      </c>
      <c r="S71" s="69" t="s">
        <v>132</v>
      </c>
      <c r="T71" s="69" t="s">
        <v>132</v>
      </c>
      <c r="U71" s="69" t="s">
        <v>132</v>
      </c>
    </row>
    <row r="72" spans="2:21" ht="27" customHeight="1">
      <c r="B72" s="70" t="s">
        <v>150</v>
      </c>
      <c r="C72" s="69" t="s">
        <v>132</v>
      </c>
      <c r="D72" s="69" t="s">
        <v>132</v>
      </c>
      <c r="E72" s="69" t="s">
        <v>132</v>
      </c>
      <c r="F72" s="69" t="s">
        <v>132</v>
      </c>
      <c r="G72" s="69" t="s">
        <v>132</v>
      </c>
      <c r="H72" s="69">
        <v>36.729</v>
      </c>
      <c r="I72" s="69">
        <v>37.49886</v>
      </c>
      <c r="J72" s="69">
        <v>36.89658</v>
      </c>
      <c r="K72" s="69">
        <v>36.99171</v>
      </c>
      <c r="L72" s="69">
        <v>37.29348</v>
      </c>
      <c r="M72" s="69" t="s">
        <v>132</v>
      </c>
      <c r="N72" s="69" t="s">
        <v>132</v>
      </c>
      <c r="O72" s="69" t="s">
        <v>132</v>
      </c>
      <c r="P72" s="69" t="s">
        <v>132</v>
      </c>
      <c r="Q72" s="69" t="s">
        <v>132</v>
      </c>
      <c r="R72" s="69" t="s">
        <v>132</v>
      </c>
      <c r="S72" s="69" t="s">
        <v>132</v>
      </c>
      <c r="T72" s="69" t="s">
        <v>132</v>
      </c>
      <c r="U72" s="69" t="s">
        <v>132</v>
      </c>
    </row>
    <row r="73" spans="2:21" ht="12.75" customHeight="1">
      <c r="B73" s="70" t="s">
        <v>7</v>
      </c>
      <c r="C73" s="69">
        <v>5.95454</v>
      </c>
      <c r="D73" s="69">
        <v>6.10179</v>
      </c>
      <c r="E73" s="69">
        <v>6.15491</v>
      </c>
      <c r="F73" s="69">
        <v>6.0085</v>
      </c>
      <c r="G73" s="69">
        <v>6.00195</v>
      </c>
      <c r="H73" s="69">
        <v>5.8969</v>
      </c>
      <c r="I73" s="69">
        <v>5.89603</v>
      </c>
      <c r="J73" s="69">
        <v>6.0020299999999995</v>
      </c>
      <c r="K73" s="69">
        <v>5.92642</v>
      </c>
      <c r="L73" s="69">
        <v>5.92633</v>
      </c>
      <c r="M73" s="69">
        <v>5.77157</v>
      </c>
      <c r="N73" s="69">
        <v>5.7068900000000005</v>
      </c>
      <c r="O73" s="69">
        <v>5.72147</v>
      </c>
      <c r="P73" s="69">
        <v>5.731520000000001</v>
      </c>
      <c r="Q73" s="69">
        <v>5.6886</v>
      </c>
      <c r="R73" s="69">
        <v>5.60137</v>
      </c>
      <c r="S73" s="69">
        <v>5.64235</v>
      </c>
      <c r="T73" s="69">
        <v>5.57816</v>
      </c>
      <c r="U73" s="69">
        <v>5.5222</v>
      </c>
    </row>
    <row r="74" spans="2:21" ht="12.75" customHeight="1">
      <c r="B74" s="70" t="s">
        <v>89</v>
      </c>
      <c r="C74" s="69" t="s">
        <v>132</v>
      </c>
      <c r="D74" s="69" t="s">
        <v>132</v>
      </c>
      <c r="E74" s="69" t="s">
        <v>132</v>
      </c>
      <c r="F74" s="69" t="s">
        <v>132</v>
      </c>
      <c r="G74" s="69" t="s">
        <v>132</v>
      </c>
      <c r="H74" s="69" t="s">
        <v>132</v>
      </c>
      <c r="I74" s="69">
        <v>0.28029000000000004</v>
      </c>
      <c r="J74" s="69" t="s">
        <v>132</v>
      </c>
      <c r="K74" s="69" t="s">
        <v>132</v>
      </c>
      <c r="L74" s="69" t="s">
        <v>132</v>
      </c>
      <c r="M74" s="69" t="s">
        <v>132</v>
      </c>
      <c r="N74" s="69" t="s">
        <v>132</v>
      </c>
      <c r="O74" s="69" t="s">
        <v>132</v>
      </c>
      <c r="P74" s="69" t="s">
        <v>132</v>
      </c>
      <c r="Q74" s="69" t="s">
        <v>132</v>
      </c>
      <c r="R74" s="69" t="s">
        <v>132</v>
      </c>
      <c r="S74" s="69" t="s">
        <v>132</v>
      </c>
      <c r="T74" s="69" t="s">
        <v>132</v>
      </c>
      <c r="U74" s="69" t="s">
        <v>132</v>
      </c>
    </row>
    <row r="75" spans="2:21" ht="12.75" customHeight="1">
      <c r="B75" s="71" t="s">
        <v>47</v>
      </c>
      <c r="C75" s="68" t="s">
        <v>132</v>
      </c>
      <c r="D75" s="68" t="s">
        <v>132</v>
      </c>
      <c r="E75" s="68" t="s">
        <v>132</v>
      </c>
      <c r="F75" s="68" t="s">
        <v>132</v>
      </c>
      <c r="G75" s="68" t="s">
        <v>132</v>
      </c>
      <c r="H75" s="68" t="s">
        <v>132</v>
      </c>
      <c r="I75" s="68">
        <v>0.03165</v>
      </c>
      <c r="J75" s="68">
        <v>0.03297</v>
      </c>
      <c r="K75" s="68">
        <v>0.03276</v>
      </c>
      <c r="L75" s="68">
        <v>0.032549999999999996</v>
      </c>
      <c r="M75" s="68">
        <v>0.03276</v>
      </c>
      <c r="N75" s="68">
        <v>0.03276</v>
      </c>
      <c r="O75" s="68" t="s">
        <v>132</v>
      </c>
      <c r="P75" s="68" t="s">
        <v>132</v>
      </c>
      <c r="Q75" s="68" t="s">
        <v>132</v>
      </c>
      <c r="R75" s="68" t="s">
        <v>132</v>
      </c>
      <c r="S75" s="68" t="s">
        <v>132</v>
      </c>
      <c r="T75" s="68" t="s">
        <v>132</v>
      </c>
      <c r="U75" s="68" t="s">
        <v>132</v>
      </c>
    </row>
    <row r="76" spans="2:21" ht="12.75" customHeight="1">
      <c r="B76" s="71" t="s">
        <v>8</v>
      </c>
      <c r="C76" s="68">
        <v>3.03975</v>
      </c>
      <c r="D76" s="68" t="s">
        <v>132</v>
      </c>
      <c r="E76" s="68" t="s">
        <v>132</v>
      </c>
      <c r="F76" s="68" t="s">
        <v>132</v>
      </c>
      <c r="G76" s="68">
        <v>4.5061800000000005</v>
      </c>
      <c r="H76" s="68" t="s">
        <v>132</v>
      </c>
      <c r="I76" s="68">
        <v>4.8365100000000005</v>
      </c>
      <c r="J76" s="68" t="s">
        <v>132</v>
      </c>
      <c r="K76" s="68" t="s">
        <v>132</v>
      </c>
      <c r="L76" s="68" t="s">
        <v>132</v>
      </c>
      <c r="M76" s="68" t="s">
        <v>132</v>
      </c>
      <c r="N76" s="68" t="s">
        <v>132</v>
      </c>
      <c r="O76" s="68" t="s">
        <v>132</v>
      </c>
      <c r="P76" s="68" t="s">
        <v>132</v>
      </c>
      <c r="Q76" s="68" t="s">
        <v>132</v>
      </c>
      <c r="R76" s="68" t="s">
        <v>132</v>
      </c>
      <c r="S76" s="68" t="s">
        <v>132</v>
      </c>
      <c r="T76" s="68" t="s">
        <v>132</v>
      </c>
      <c r="U76" s="68" t="s">
        <v>132</v>
      </c>
    </row>
    <row r="77" spans="2:21" ht="12.75" customHeight="1">
      <c r="B77" s="71" t="s">
        <v>90</v>
      </c>
      <c r="C77" s="68">
        <v>13.048770000000001</v>
      </c>
      <c r="D77" s="68" t="s">
        <v>132</v>
      </c>
      <c r="E77" s="68" t="s">
        <v>132</v>
      </c>
      <c r="F77" s="68" t="s">
        <v>132</v>
      </c>
      <c r="G77" s="68" t="s">
        <v>132</v>
      </c>
      <c r="H77" s="68" t="s">
        <v>132</v>
      </c>
      <c r="I77" s="68">
        <v>14.45913</v>
      </c>
      <c r="J77" s="68" t="s">
        <v>132</v>
      </c>
      <c r="K77" s="68" t="s">
        <v>132</v>
      </c>
      <c r="L77" s="68" t="s">
        <v>132</v>
      </c>
      <c r="M77" s="68" t="s">
        <v>132</v>
      </c>
      <c r="N77" s="68" t="s">
        <v>132</v>
      </c>
      <c r="O77" s="68">
        <v>17.17359</v>
      </c>
      <c r="P77" s="68" t="s">
        <v>132</v>
      </c>
      <c r="Q77" s="68" t="s">
        <v>132</v>
      </c>
      <c r="R77" s="68" t="s">
        <v>132</v>
      </c>
      <c r="S77" s="68" t="s">
        <v>132</v>
      </c>
      <c r="T77" s="68" t="s">
        <v>132</v>
      </c>
      <c r="U77" s="68" t="s">
        <v>132</v>
      </c>
    </row>
    <row r="78" spans="2:21" ht="12.75" customHeight="1">
      <c r="B78" s="71" t="s">
        <v>122</v>
      </c>
      <c r="C78" s="68">
        <v>22.17474</v>
      </c>
      <c r="D78" s="68" t="s">
        <v>132</v>
      </c>
      <c r="E78" s="68" t="s">
        <v>132</v>
      </c>
      <c r="F78" s="68" t="s">
        <v>132</v>
      </c>
      <c r="G78" s="68" t="s">
        <v>132</v>
      </c>
      <c r="H78" s="68" t="s">
        <v>132</v>
      </c>
      <c r="I78" s="68">
        <v>39.43397</v>
      </c>
      <c r="J78" s="68" t="s">
        <v>132</v>
      </c>
      <c r="K78" s="68" t="s">
        <v>132</v>
      </c>
      <c r="L78" s="68" t="s">
        <v>132</v>
      </c>
      <c r="M78" s="68" t="s">
        <v>132</v>
      </c>
      <c r="N78" s="68" t="s">
        <v>132</v>
      </c>
      <c r="O78" s="68" t="s">
        <v>132</v>
      </c>
      <c r="P78" s="68" t="s">
        <v>132</v>
      </c>
      <c r="Q78" s="68" t="s">
        <v>132</v>
      </c>
      <c r="R78" s="68" t="s">
        <v>132</v>
      </c>
      <c r="S78" s="68" t="s">
        <v>132</v>
      </c>
      <c r="T78" s="68" t="s">
        <v>132</v>
      </c>
      <c r="U78" s="68" t="s">
        <v>132</v>
      </c>
    </row>
    <row r="79" spans="2:21" ht="12.75" customHeight="1">
      <c r="B79" s="71" t="s">
        <v>91</v>
      </c>
      <c r="C79" s="68" t="s">
        <v>132</v>
      </c>
      <c r="D79" s="68" t="s">
        <v>132</v>
      </c>
      <c r="E79" s="68" t="s">
        <v>132</v>
      </c>
      <c r="F79" s="68" t="s">
        <v>132</v>
      </c>
      <c r="G79" s="68" t="s">
        <v>132</v>
      </c>
      <c r="H79" s="68" t="s">
        <v>132</v>
      </c>
      <c r="I79" s="68" t="s">
        <v>132</v>
      </c>
      <c r="J79" s="68" t="s">
        <v>132</v>
      </c>
      <c r="K79" s="68" t="s">
        <v>132</v>
      </c>
      <c r="L79" s="68" t="s">
        <v>132</v>
      </c>
      <c r="M79" s="68" t="s">
        <v>132</v>
      </c>
      <c r="N79" s="68">
        <v>3.36063</v>
      </c>
      <c r="O79" s="68" t="s">
        <v>132</v>
      </c>
      <c r="P79" s="68" t="s">
        <v>132</v>
      </c>
      <c r="Q79" s="68" t="s">
        <v>132</v>
      </c>
      <c r="R79" s="68" t="s">
        <v>132</v>
      </c>
      <c r="S79" s="68" t="s">
        <v>132</v>
      </c>
      <c r="T79" s="68" t="s">
        <v>132</v>
      </c>
      <c r="U79" s="68" t="s">
        <v>132</v>
      </c>
    </row>
    <row r="80" spans="2:21" ht="12.75" customHeight="1">
      <c r="B80" s="70" t="s">
        <v>92</v>
      </c>
      <c r="C80" s="69" t="s">
        <v>132</v>
      </c>
      <c r="D80" s="69">
        <v>0.08127</v>
      </c>
      <c r="E80" s="69">
        <v>0.10017</v>
      </c>
      <c r="F80" s="69">
        <v>0.12285</v>
      </c>
      <c r="G80" s="69">
        <v>0.13272</v>
      </c>
      <c r="H80" s="69">
        <v>0.14322</v>
      </c>
      <c r="I80" s="69">
        <v>3.003</v>
      </c>
      <c r="J80" s="69" t="s">
        <v>132</v>
      </c>
      <c r="K80" s="69" t="s">
        <v>132</v>
      </c>
      <c r="L80" s="69" t="s">
        <v>132</v>
      </c>
      <c r="M80" s="69" t="s">
        <v>132</v>
      </c>
      <c r="N80" s="69" t="s">
        <v>132</v>
      </c>
      <c r="O80" s="69" t="s">
        <v>132</v>
      </c>
      <c r="P80" s="69" t="s">
        <v>132</v>
      </c>
      <c r="Q80" s="69" t="s">
        <v>132</v>
      </c>
      <c r="R80" s="69" t="s">
        <v>132</v>
      </c>
      <c r="S80" s="69" t="s">
        <v>132</v>
      </c>
      <c r="T80" s="69" t="s">
        <v>132</v>
      </c>
      <c r="U80" s="69" t="s">
        <v>132</v>
      </c>
    </row>
    <row r="81" spans="2:21" ht="12.75" customHeight="1">
      <c r="B81" s="70" t="s">
        <v>48</v>
      </c>
      <c r="C81" s="69">
        <v>1.68098</v>
      </c>
      <c r="D81" s="69">
        <v>0.9844400000000001</v>
      </c>
      <c r="E81" s="69">
        <v>0.9976499999999999</v>
      </c>
      <c r="F81" s="69">
        <v>1.0563699999999998</v>
      </c>
      <c r="G81" s="69">
        <v>1.04881</v>
      </c>
      <c r="H81" s="69">
        <v>0.9843200000000001</v>
      </c>
      <c r="I81" s="69">
        <v>1.0266300000000002</v>
      </c>
      <c r="J81" s="69">
        <v>1.0567</v>
      </c>
      <c r="K81" s="69">
        <v>0.99842</v>
      </c>
      <c r="L81" s="69">
        <v>1.01915</v>
      </c>
      <c r="M81" s="69">
        <v>1.04438</v>
      </c>
      <c r="N81" s="69">
        <v>1.01236</v>
      </c>
      <c r="O81" s="69">
        <v>1.0076</v>
      </c>
      <c r="P81" s="69">
        <v>1.01257</v>
      </c>
      <c r="Q81" s="69">
        <v>1.01323</v>
      </c>
      <c r="R81" s="69">
        <v>0.94725</v>
      </c>
      <c r="S81" s="69">
        <v>0.9677899999999999</v>
      </c>
      <c r="T81" s="69">
        <v>0.92443</v>
      </c>
      <c r="U81" s="69">
        <v>0.9316599999999999</v>
      </c>
    </row>
    <row r="82" spans="2:21" ht="12.75" customHeight="1">
      <c r="B82" s="70" t="s">
        <v>9</v>
      </c>
      <c r="C82" s="69">
        <v>37.611</v>
      </c>
      <c r="D82" s="69">
        <v>37.443</v>
      </c>
      <c r="E82" s="69" t="s">
        <v>132</v>
      </c>
      <c r="F82" s="69" t="s">
        <v>132</v>
      </c>
      <c r="G82" s="69" t="s">
        <v>132</v>
      </c>
      <c r="H82" s="69" t="s">
        <v>132</v>
      </c>
      <c r="I82" s="69" t="s">
        <v>132</v>
      </c>
      <c r="J82" s="69" t="s">
        <v>132</v>
      </c>
      <c r="K82" s="69" t="s">
        <v>132</v>
      </c>
      <c r="L82" s="69" t="s">
        <v>132</v>
      </c>
      <c r="M82" s="69" t="s">
        <v>132</v>
      </c>
      <c r="N82" s="69" t="s">
        <v>132</v>
      </c>
      <c r="O82" s="69" t="s">
        <v>132</v>
      </c>
      <c r="P82" s="69" t="s">
        <v>132</v>
      </c>
      <c r="Q82" s="69" t="s">
        <v>132</v>
      </c>
      <c r="R82" s="69" t="s">
        <v>132</v>
      </c>
      <c r="S82" s="69" t="s">
        <v>132</v>
      </c>
      <c r="T82" s="69" t="s">
        <v>132</v>
      </c>
      <c r="U82" s="69" t="s">
        <v>132</v>
      </c>
    </row>
    <row r="83" spans="2:21" ht="12.75" customHeight="1">
      <c r="B83" s="70" t="s">
        <v>93</v>
      </c>
      <c r="C83" s="69" t="s">
        <v>132</v>
      </c>
      <c r="D83" s="69" t="s">
        <v>132</v>
      </c>
      <c r="E83" s="69" t="s">
        <v>132</v>
      </c>
      <c r="F83" s="69" t="s">
        <v>132</v>
      </c>
      <c r="G83" s="69" t="s">
        <v>132</v>
      </c>
      <c r="H83" s="69" t="s">
        <v>132</v>
      </c>
      <c r="I83" s="69" t="s">
        <v>132</v>
      </c>
      <c r="J83" s="69" t="s">
        <v>132</v>
      </c>
      <c r="K83" s="69" t="s">
        <v>132</v>
      </c>
      <c r="L83" s="69" t="s">
        <v>132</v>
      </c>
      <c r="M83" s="69">
        <v>0.51482</v>
      </c>
      <c r="N83" s="69" t="s">
        <v>132</v>
      </c>
      <c r="O83" s="69" t="s">
        <v>132</v>
      </c>
      <c r="P83" s="69" t="s">
        <v>132</v>
      </c>
      <c r="Q83" s="69" t="s">
        <v>132</v>
      </c>
      <c r="R83" s="69" t="s">
        <v>132</v>
      </c>
      <c r="S83" s="69" t="s">
        <v>132</v>
      </c>
      <c r="T83" s="69" t="s">
        <v>132</v>
      </c>
      <c r="U83" s="69" t="s">
        <v>132</v>
      </c>
    </row>
    <row r="84" spans="2:21" ht="12.75" customHeight="1">
      <c r="B84" s="70" t="s">
        <v>10</v>
      </c>
      <c r="C84" s="69">
        <v>6.1696599999999995</v>
      </c>
      <c r="D84" s="69">
        <v>5.97897</v>
      </c>
      <c r="E84" s="69">
        <v>5.9003000000000005</v>
      </c>
      <c r="F84" s="69">
        <v>5.8236099999999995</v>
      </c>
      <c r="G84" s="69">
        <v>5.62624</v>
      </c>
      <c r="H84" s="69">
        <v>5.49868</v>
      </c>
      <c r="I84" s="69">
        <v>5.28933</v>
      </c>
      <c r="J84" s="69">
        <v>5.17293</v>
      </c>
      <c r="K84" s="69">
        <v>4.98564</v>
      </c>
      <c r="L84" s="69">
        <v>4.8081000000000005</v>
      </c>
      <c r="M84" s="69">
        <v>4.65069</v>
      </c>
      <c r="N84" s="69">
        <v>4.4369499999999995</v>
      </c>
      <c r="O84" s="69">
        <v>4.50227</v>
      </c>
      <c r="P84" s="69">
        <v>4.38156</v>
      </c>
      <c r="Q84" s="69">
        <v>4.27535</v>
      </c>
      <c r="R84" s="69">
        <v>4.20887</v>
      </c>
      <c r="S84" s="69">
        <v>4.26529</v>
      </c>
      <c r="T84" s="69">
        <v>4.12249</v>
      </c>
      <c r="U84" s="69">
        <v>4.08329</v>
      </c>
    </row>
    <row r="85" spans="2:21" ht="12.75" customHeight="1">
      <c r="B85" s="71" t="s">
        <v>11</v>
      </c>
      <c r="C85" s="68">
        <v>59.75101</v>
      </c>
      <c r="D85" s="68">
        <v>60.972089999999994</v>
      </c>
      <c r="E85" s="68">
        <v>60.40857</v>
      </c>
      <c r="F85" s="68">
        <v>59.218830000000004</v>
      </c>
      <c r="G85" s="68">
        <v>59.23986</v>
      </c>
      <c r="H85" s="68">
        <v>58.97637</v>
      </c>
      <c r="I85" s="68">
        <v>60.1361</v>
      </c>
      <c r="J85" s="68">
        <v>59.32222</v>
      </c>
      <c r="K85" s="68">
        <v>58.229330000000004</v>
      </c>
      <c r="L85" s="68">
        <v>56.8269</v>
      </c>
      <c r="M85" s="68">
        <v>55.72265</v>
      </c>
      <c r="N85" s="68">
        <v>54.86277</v>
      </c>
      <c r="O85" s="68">
        <v>54.36756</v>
      </c>
      <c r="P85" s="68">
        <v>54.36769</v>
      </c>
      <c r="Q85" s="68">
        <v>54.70862</v>
      </c>
      <c r="R85" s="68">
        <v>53.45891</v>
      </c>
      <c r="S85" s="68">
        <v>53.43252</v>
      </c>
      <c r="T85" s="68">
        <v>52.133129999999994</v>
      </c>
      <c r="U85" s="68">
        <v>51.744879999999995</v>
      </c>
    </row>
    <row r="86" spans="2:21" ht="12.75" customHeight="1">
      <c r="B86" s="71" t="s">
        <v>49</v>
      </c>
      <c r="C86" s="68" t="s">
        <v>132</v>
      </c>
      <c r="D86" s="68" t="s">
        <v>132</v>
      </c>
      <c r="E86" s="68" t="s">
        <v>132</v>
      </c>
      <c r="F86" s="68" t="s">
        <v>132</v>
      </c>
      <c r="G86" s="68" t="s">
        <v>132</v>
      </c>
      <c r="H86" s="68" t="s">
        <v>132</v>
      </c>
      <c r="I86" s="68">
        <v>0.7104299999999999</v>
      </c>
      <c r="J86" s="68" t="s">
        <v>132</v>
      </c>
      <c r="K86" s="68" t="s">
        <v>132</v>
      </c>
      <c r="L86" s="68" t="s">
        <v>132</v>
      </c>
      <c r="M86" s="68" t="s">
        <v>132</v>
      </c>
      <c r="N86" s="68" t="s">
        <v>132</v>
      </c>
      <c r="O86" s="68" t="s">
        <v>132</v>
      </c>
      <c r="P86" s="68" t="s">
        <v>132</v>
      </c>
      <c r="Q86" s="68" t="s">
        <v>132</v>
      </c>
      <c r="R86" s="68" t="s">
        <v>132</v>
      </c>
      <c r="S86" s="68" t="s">
        <v>132</v>
      </c>
      <c r="T86" s="68" t="s">
        <v>132</v>
      </c>
      <c r="U86" s="68" t="s">
        <v>132</v>
      </c>
    </row>
    <row r="87" spans="2:21" ht="12.75" customHeight="1">
      <c r="B87" s="71" t="s">
        <v>94</v>
      </c>
      <c r="C87" s="68" t="s">
        <v>132</v>
      </c>
      <c r="D87" s="68" t="s">
        <v>132</v>
      </c>
      <c r="E87" s="68" t="s">
        <v>132</v>
      </c>
      <c r="F87" s="68" t="s">
        <v>132</v>
      </c>
      <c r="G87" s="68" t="s">
        <v>132</v>
      </c>
      <c r="H87" s="68" t="s">
        <v>132</v>
      </c>
      <c r="I87" s="68">
        <v>0.79522</v>
      </c>
      <c r="J87" s="68" t="s">
        <v>132</v>
      </c>
      <c r="K87" s="68" t="s">
        <v>132</v>
      </c>
      <c r="L87" s="68" t="s">
        <v>132</v>
      </c>
      <c r="M87" s="68" t="s">
        <v>132</v>
      </c>
      <c r="N87" s="68" t="s">
        <v>132</v>
      </c>
      <c r="O87" s="68" t="s">
        <v>132</v>
      </c>
      <c r="P87" s="68" t="s">
        <v>132</v>
      </c>
      <c r="Q87" s="68" t="s">
        <v>132</v>
      </c>
      <c r="R87" s="68" t="s">
        <v>132</v>
      </c>
      <c r="S87" s="68" t="s">
        <v>132</v>
      </c>
      <c r="T87" s="68" t="s">
        <v>132</v>
      </c>
      <c r="U87" s="68" t="s">
        <v>132</v>
      </c>
    </row>
    <row r="88" spans="2:21" ht="12.75" customHeight="1">
      <c r="B88" s="71" t="s">
        <v>12</v>
      </c>
      <c r="C88" s="68">
        <v>7.1693999999999996</v>
      </c>
      <c r="D88" s="68">
        <v>2.98</v>
      </c>
      <c r="E88" s="68">
        <v>3.045</v>
      </c>
      <c r="F88" s="68">
        <v>3.318</v>
      </c>
      <c r="G88" s="68" t="s">
        <v>132</v>
      </c>
      <c r="H88" s="68" t="s">
        <v>132</v>
      </c>
      <c r="I88" s="68">
        <v>5.09334</v>
      </c>
      <c r="J88" s="68">
        <v>4.33272</v>
      </c>
      <c r="K88" s="68">
        <v>4.29093</v>
      </c>
      <c r="L88" s="68">
        <v>4.62504</v>
      </c>
      <c r="M88" s="68">
        <v>4.438350000000001</v>
      </c>
      <c r="N88" s="68">
        <v>4.09504</v>
      </c>
      <c r="O88" s="68">
        <v>4.14462</v>
      </c>
      <c r="P88" s="68" t="s">
        <v>132</v>
      </c>
      <c r="Q88" s="68" t="s">
        <v>132</v>
      </c>
      <c r="R88" s="68" t="s">
        <v>132</v>
      </c>
      <c r="S88" s="68" t="s">
        <v>132</v>
      </c>
      <c r="T88" s="68" t="s">
        <v>132</v>
      </c>
      <c r="U88" s="68" t="s">
        <v>132</v>
      </c>
    </row>
    <row r="89" spans="2:21" ht="12.75" customHeight="1">
      <c r="B89" s="71" t="s">
        <v>13</v>
      </c>
      <c r="C89" s="68">
        <v>108.79807000000001</v>
      </c>
      <c r="D89" s="68">
        <v>91.94073</v>
      </c>
      <c r="E89" s="68">
        <v>89.22542</v>
      </c>
      <c r="F89" s="68">
        <v>84.80528</v>
      </c>
      <c r="G89" s="68">
        <v>79.66597</v>
      </c>
      <c r="H89" s="68">
        <v>78.19866</v>
      </c>
      <c r="I89" s="68">
        <v>75.07439</v>
      </c>
      <c r="J89" s="68">
        <v>72.27633</v>
      </c>
      <c r="K89" s="68">
        <v>69.21177</v>
      </c>
      <c r="L89" s="68">
        <v>66.50366</v>
      </c>
      <c r="M89" s="68">
        <v>62.211040000000004</v>
      </c>
      <c r="N89" s="68">
        <v>59.274699999999996</v>
      </c>
      <c r="O89" s="68">
        <v>56.58949</v>
      </c>
      <c r="P89" s="68">
        <v>53.8501</v>
      </c>
      <c r="Q89" s="68">
        <v>53.15808</v>
      </c>
      <c r="R89" s="68">
        <v>51.13298</v>
      </c>
      <c r="S89" s="68">
        <v>50.0522</v>
      </c>
      <c r="T89" s="68">
        <v>48.6965</v>
      </c>
      <c r="U89" s="68">
        <v>48.70617</v>
      </c>
    </row>
    <row r="90" spans="2:21" ht="12.75" customHeight="1">
      <c r="B90" s="70" t="s">
        <v>123</v>
      </c>
      <c r="C90" s="69">
        <v>3.00581</v>
      </c>
      <c r="D90" s="69">
        <v>3.65127</v>
      </c>
      <c r="E90" s="69">
        <v>3.84258</v>
      </c>
      <c r="F90" s="69">
        <v>4.40943</v>
      </c>
      <c r="G90" s="69">
        <v>4.50233</v>
      </c>
      <c r="H90" s="69">
        <v>4.608029999999999</v>
      </c>
      <c r="I90" s="69">
        <v>4.87074</v>
      </c>
      <c r="J90" s="69">
        <v>5.36193</v>
      </c>
      <c r="K90" s="69">
        <v>5.7029700000000005</v>
      </c>
      <c r="L90" s="69">
        <v>5.8527</v>
      </c>
      <c r="M90" s="69">
        <v>6.10008</v>
      </c>
      <c r="N90" s="69">
        <v>6.217890000000001</v>
      </c>
      <c r="O90" s="69">
        <v>6.41928</v>
      </c>
      <c r="P90" s="69" t="s">
        <v>132</v>
      </c>
      <c r="Q90" s="69" t="s">
        <v>132</v>
      </c>
      <c r="R90" s="69" t="s">
        <v>132</v>
      </c>
      <c r="S90" s="69" t="s">
        <v>132</v>
      </c>
      <c r="T90" s="69" t="s">
        <v>132</v>
      </c>
      <c r="U90" s="69" t="s">
        <v>132</v>
      </c>
    </row>
    <row r="91" spans="2:21" ht="12.75" customHeight="1">
      <c r="B91" s="70" t="s">
        <v>14</v>
      </c>
      <c r="C91" s="69">
        <v>10.61099</v>
      </c>
      <c r="D91" s="69">
        <v>10.865639999999999</v>
      </c>
      <c r="E91" s="69">
        <v>11.08778</v>
      </c>
      <c r="F91" s="69">
        <v>10.99072</v>
      </c>
      <c r="G91" s="69">
        <v>11.212729999999999</v>
      </c>
      <c r="H91" s="69">
        <v>11.11758</v>
      </c>
      <c r="I91" s="69">
        <v>11.022200000000002</v>
      </c>
      <c r="J91" s="69">
        <v>10.15542</v>
      </c>
      <c r="K91" s="69">
        <v>10.15651</v>
      </c>
      <c r="L91" s="69">
        <v>10.16391</v>
      </c>
      <c r="M91" s="69">
        <v>10.184379999999999</v>
      </c>
      <c r="N91" s="69">
        <v>10.210370000000001</v>
      </c>
      <c r="O91" s="69">
        <v>10.25369</v>
      </c>
      <c r="P91" s="69">
        <v>10.09742</v>
      </c>
      <c r="Q91" s="69">
        <v>10.06499</v>
      </c>
      <c r="R91" s="69">
        <v>9.79743</v>
      </c>
      <c r="S91" s="69">
        <v>9.89912</v>
      </c>
      <c r="T91" s="69">
        <v>9.783959999999999</v>
      </c>
      <c r="U91" s="69">
        <v>9.70624</v>
      </c>
    </row>
    <row r="92" spans="2:21" ht="12.75" customHeight="1">
      <c r="B92" s="70" t="s">
        <v>15</v>
      </c>
      <c r="C92" s="69">
        <v>4.08786</v>
      </c>
      <c r="D92" s="69" t="s">
        <v>132</v>
      </c>
      <c r="E92" s="69" t="s">
        <v>132</v>
      </c>
      <c r="F92" s="69" t="s">
        <v>132</v>
      </c>
      <c r="G92" s="69" t="s">
        <v>132</v>
      </c>
      <c r="H92" s="69" t="s">
        <v>132</v>
      </c>
      <c r="I92" s="69" t="s">
        <v>132</v>
      </c>
      <c r="J92" s="69" t="s">
        <v>132</v>
      </c>
      <c r="K92" s="69" t="s">
        <v>132</v>
      </c>
      <c r="L92" s="69" t="s">
        <v>132</v>
      </c>
      <c r="M92" s="69" t="s">
        <v>132</v>
      </c>
      <c r="N92" s="69" t="s">
        <v>132</v>
      </c>
      <c r="O92" s="69" t="s">
        <v>132</v>
      </c>
      <c r="P92" s="69" t="s">
        <v>132</v>
      </c>
      <c r="Q92" s="69" t="s">
        <v>132</v>
      </c>
      <c r="R92" s="69" t="s">
        <v>132</v>
      </c>
      <c r="S92" s="69" t="s">
        <v>132</v>
      </c>
      <c r="T92" s="69" t="s">
        <v>132</v>
      </c>
      <c r="U92" s="69" t="s">
        <v>132</v>
      </c>
    </row>
    <row r="93" spans="2:21" ht="12.75" customHeight="1">
      <c r="B93" s="70" t="s">
        <v>95</v>
      </c>
      <c r="C93" s="69">
        <v>1.06075</v>
      </c>
      <c r="D93" s="69">
        <v>1.04</v>
      </c>
      <c r="E93" s="69">
        <v>1.11075</v>
      </c>
      <c r="F93" s="69">
        <v>1.154</v>
      </c>
      <c r="G93" s="69">
        <v>1.0765</v>
      </c>
      <c r="H93" s="69">
        <v>1.23825</v>
      </c>
      <c r="I93" s="69">
        <v>1.094</v>
      </c>
      <c r="J93" s="69">
        <v>1.1585</v>
      </c>
      <c r="K93" s="69">
        <v>0.918</v>
      </c>
      <c r="L93" s="69">
        <v>1.22325</v>
      </c>
      <c r="M93" s="69">
        <v>1.18525</v>
      </c>
      <c r="N93" s="69" t="s">
        <v>132</v>
      </c>
      <c r="O93" s="69" t="s">
        <v>132</v>
      </c>
      <c r="P93" s="69" t="s">
        <v>132</v>
      </c>
      <c r="Q93" s="69" t="s">
        <v>132</v>
      </c>
      <c r="R93" s="69" t="s">
        <v>132</v>
      </c>
      <c r="S93" s="69" t="s">
        <v>132</v>
      </c>
      <c r="T93" s="69" t="s">
        <v>132</v>
      </c>
      <c r="U93" s="69" t="s">
        <v>132</v>
      </c>
    </row>
    <row r="94" spans="2:21" ht="12.75" customHeight="1">
      <c r="B94" s="70" t="s">
        <v>50</v>
      </c>
      <c r="C94" s="69" t="s">
        <v>132</v>
      </c>
      <c r="D94" s="69">
        <v>3.0647399999999996</v>
      </c>
      <c r="E94" s="69">
        <v>3.63069</v>
      </c>
      <c r="F94" s="69">
        <v>3.6495900000000003</v>
      </c>
      <c r="G94" s="69">
        <v>3.62859</v>
      </c>
      <c r="H94" s="69">
        <v>3.6741599999999996</v>
      </c>
      <c r="I94" s="69">
        <v>3.66996</v>
      </c>
      <c r="J94" s="69" t="s">
        <v>132</v>
      </c>
      <c r="K94" s="69" t="s">
        <v>132</v>
      </c>
      <c r="L94" s="69" t="s">
        <v>132</v>
      </c>
      <c r="M94" s="69" t="s">
        <v>132</v>
      </c>
      <c r="N94" s="69" t="s">
        <v>132</v>
      </c>
      <c r="O94" s="69" t="s">
        <v>132</v>
      </c>
      <c r="P94" s="69" t="s">
        <v>132</v>
      </c>
      <c r="Q94" s="69" t="s">
        <v>132</v>
      </c>
      <c r="R94" s="69" t="s">
        <v>132</v>
      </c>
      <c r="S94" s="69" t="s">
        <v>132</v>
      </c>
      <c r="T94" s="69" t="s">
        <v>132</v>
      </c>
      <c r="U94" s="69" t="s">
        <v>132</v>
      </c>
    </row>
    <row r="95" spans="2:21" ht="12.75" customHeight="1">
      <c r="B95" s="71" t="s">
        <v>51</v>
      </c>
      <c r="C95" s="68" t="s">
        <v>132</v>
      </c>
      <c r="D95" s="68">
        <v>5.76223</v>
      </c>
      <c r="E95" s="68" t="s">
        <v>132</v>
      </c>
      <c r="F95" s="68" t="s">
        <v>132</v>
      </c>
      <c r="G95" s="68" t="s">
        <v>132</v>
      </c>
      <c r="H95" s="68" t="s">
        <v>132</v>
      </c>
      <c r="I95" s="68">
        <v>3.8478499999999998</v>
      </c>
      <c r="J95" s="68" t="s">
        <v>132</v>
      </c>
      <c r="K95" s="68" t="s">
        <v>132</v>
      </c>
      <c r="L95" s="68" t="s">
        <v>132</v>
      </c>
      <c r="M95" s="68" t="s">
        <v>132</v>
      </c>
      <c r="N95" s="68" t="s">
        <v>132</v>
      </c>
      <c r="O95" s="68" t="s">
        <v>132</v>
      </c>
      <c r="P95" s="68" t="s">
        <v>132</v>
      </c>
      <c r="Q95" s="68" t="s">
        <v>132</v>
      </c>
      <c r="R95" s="68" t="s">
        <v>132</v>
      </c>
      <c r="S95" s="68" t="s">
        <v>132</v>
      </c>
      <c r="T95" s="68" t="s">
        <v>132</v>
      </c>
      <c r="U95" s="68" t="s">
        <v>132</v>
      </c>
    </row>
    <row r="96" spans="2:21" ht="12.75" customHeight="1">
      <c r="B96" s="71" t="s">
        <v>52</v>
      </c>
      <c r="C96" s="68">
        <v>11.87556</v>
      </c>
      <c r="D96" s="68">
        <v>9.26175</v>
      </c>
      <c r="E96" s="68">
        <v>9.46512</v>
      </c>
      <c r="F96" s="68">
        <v>9.329799999999999</v>
      </c>
      <c r="G96" s="68">
        <v>9.31901</v>
      </c>
      <c r="H96" s="68">
        <v>9.413540000000001</v>
      </c>
      <c r="I96" s="68">
        <v>9.31366</v>
      </c>
      <c r="J96" s="68">
        <v>9.093879999999999</v>
      </c>
      <c r="K96" s="68">
        <v>9.18048</v>
      </c>
      <c r="L96" s="68">
        <v>9.19162</v>
      </c>
      <c r="M96" s="68">
        <v>8.81809</v>
      </c>
      <c r="N96" s="68">
        <v>8.6198</v>
      </c>
      <c r="O96" s="68">
        <v>8.54633</v>
      </c>
      <c r="P96" s="68">
        <v>8.537139999999999</v>
      </c>
      <c r="Q96" s="68">
        <v>8.28625</v>
      </c>
      <c r="R96" s="68">
        <v>8.16381</v>
      </c>
      <c r="S96" s="68">
        <v>8.155899999999999</v>
      </c>
      <c r="T96" s="68">
        <v>7.9857700000000005</v>
      </c>
      <c r="U96" s="68">
        <v>7.99047</v>
      </c>
    </row>
    <row r="97" spans="2:21" ht="12.75" customHeight="1">
      <c r="B97" s="71" t="s">
        <v>16</v>
      </c>
      <c r="C97" s="68">
        <v>0.43660000000000004</v>
      </c>
      <c r="D97" s="68">
        <v>0.45196</v>
      </c>
      <c r="E97" s="68">
        <v>0.45908</v>
      </c>
      <c r="F97" s="68">
        <v>0.45924</v>
      </c>
      <c r="G97" s="68">
        <v>0.46937</v>
      </c>
      <c r="H97" s="68">
        <v>0.47372000000000003</v>
      </c>
      <c r="I97" s="68">
        <v>0.46769</v>
      </c>
      <c r="J97" s="68">
        <v>0.4764</v>
      </c>
      <c r="K97" s="68">
        <v>0.47385000000000005</v>
      </c>
      <c r="L97" s="68">
        <v>0.47193999999999997</v>
      </c>
      <c r="M97" s="68">
        <v>0.47363</v>
      </c>
      <c r="N97" s="68">
        <v>0.4698</v>
      </c>
      <c r="O97" s="68">
        <v>0.49215</v>
      </c>
      <c r="P97" s="68">
        <v>0.49389999999999995</v>
      </c>
      <c r="Q97" s="68">
        <v>0.48997</v>
      </c>
      <c r="R97" s="68">
        <v>0.48752999999999996</v>
      </c>
      <c r="S97" s="68">
        <v>0.48791</v>
      </c>
      <c r="T97" s="68">
        <v>0.47268</v>
      </c>
      <c r="U97" s="68">
        <v>0.45681</v>
      </c>
    </row>
    <row r="98" spans="2:21" ht="12.75" customHeight="1">
      <c r="B98" s="71" t="s">
        <v>124</v>
      </c>
      <c r="C98" s="68" t="s">
        <v>132</v>
      </c>
      <c r="D98" s="68" t="s">
        <v>132</v>
      </c>
      <c r="E98" s="68" t="s">
        <v>132</v>
      </c>
      <c r="F98" s="68" t="s">
        <v>132</v>
      </c>
      <c r="G98" s="68" t="s">
        <v>132</v>
      </c>
      <c r="H98" s="68" t="s">
        <v>132</v>
      </c>
      <c r="I98" s="68">
        <v>407.2383</v>
      </c>
      <c r="J98" s="68" t="s">
        <v>132</v>
      </c>
      <c r="K98" s="68" t="s">
        <v>132</v>
      </c>
      <c r="L98" s="68" t="s">
        <v>132</v>
      </c>
      <c r="M98" s="68" t="s">
        <v>132</v>
      </c>
      <c r="N98" s="68" t="s">
        <v>132</v>
      </c>
      <c r="O98" s="68" t="s">
        <v>132</v>
      </c>
      <c r="P98" s="68" t="s">
        <v>132</v>
      </c>
      <c r="Q98" s="68" t="s">
        <v>132</v>
      </c>
      <c r="R98" s="68" t="s">
        <v>132</v>
      </c>
      <c r="S98" s="68" t="s">
        <v>132</v>
      </c>
      <c r="T98" s="68" t="s">
        <v>132</v>
      </c>
      <c r="U98" s="68" t="s">
        <v>132</v>
      </c>
    </row>
    <row r="99" spans="2:21" ht="12.75" customHeight="1">
      <c r="B99" s="71" t="s">
        <v>96</v>
      </c>
      <c r="C99" s="68">
        <v>106.113</v>
      </c>
      <c r="D99" s="68" t="s">
        <v>132</v>
      </c>
      <c r="E99" s="68" t="s">
        <v>132</v>
      </c>
      <c r="F99" s="68" t="s">
        <v>132</v>
      </c>
      <c r="G99" s="68" t="s">
        <v>132</v>
      </c>
      <c r="H99" s="68" t="s">
        <v>132</v>
      </c>
      <c r="I99" s="68">
        <v>236.3319</v>
      </c>
      <c r="J99" s="68" t="s">
        <v>132</v>
      </c>
      <c r="K99" s="68" t="s">
        <v>132</v>
      </c>
      <c r="L99" s="68" t="s">
        <v>132</v>
      </c>
      <c r="M99" s="68" t="s">
        <v>132</v>
      </c>
      <c r="N99" s="68" t="s">
        <v>132</v>
      </c>
      <c r="O99" s="68" t="s">
        <v>132</v>
      </c>
      <c r="P99" s="68" t="s">
        <v>132</v>
      </c>
      <c r="Q99" s="68" t="s">
        <v>132</v>
      </c>
      <c r="R99" s="68" t="s">
        <v>132</v>
      </c>
      <c r="S99" s="68" t="s">
        <v>132</v>
      </c>
      <c r="T99" s="68" t="s">
        <v>132</v>
      </c>
      <c r="U99" s="68" t="s">
        <v>132</v>
      </c>
    </row>
    <row r="100" spans="2:21" ht="12.75" customHeight="1">
      <c r="B100" s="70" t="s">
        <v>53</v>
      </c>
      <c r="C100" s="69" t="s">
        <v>132</v>
      </c>
      <c r="D100" s="69" t="s">
        <v>132</v>
      </c>
      <c r="E100" s="69" t="s">
        <v>132</v>
      </c>
      <c r="F100" s="69" t="s">
        <v>132</v>
      </c>
      <c r="G100" s="69" t="s">
        <v>132</v>
      </c>
      <c r="H100" s="69" t="s">
        <v>132</v>
      </c>
      <c r="I100" s="69">
        <v>75.71382000000001</v>
      </c>
      <c r="J100" s="69" t="s">
        <v>132</v>
      </c>
      <c r="K100" s="69" t="s">
        <v>132</v>
      </c>
      <c r="L100" s="69" t="s">
        <v>132</v>
      </c>
      <c r="M100" s="69" t="s">
        <v>132</v>
      </c>
      <c r="N100" s="69" t="s">
        <v>132</v>
      </c>
      <c r="O100" s="69" t="s">
        <v>132</v>
      </c>
      <c r="P100" s="69" t="s">
        <v>132</v>
      </c>
      <c r="Q100" s="69" t="s">
        <v>132</v>
      </c>
      <c r="R100" s="69" t="s">
        <v>132</v>
      </c>
      <c r="S100" s="69" t="s">
        <v>132</v>
      </c>
      <c r="T100" s="69" t="s">
        <v>132</v>
      </c>
      <c r="U100" s="69" t="s">
        <v>132</v>
      </c>
    </row>
    <row r="101" spans="2:21" ht="12.75" customHeight="1">
      <c r="B101" s="70" t="s">
        <v>17</v>
      </c>
      <c r="C101" s="69">
        <v>13.67409</v>
      </c>
      <c r="D101" s="69">
        <v>13.91999</v>
      </c>
      <c r="E101" s="69">
        <v>14.176</v>
      </c>
      <c r="F101" s="69">
        <v>14.191270000000001</v>
      </c>
      <c r="G101" s="69">
        <v>14.41735</v>
      </c>
      <c r="H101" s="69">
        <v>13.95397</v>
      </c>
      <c r="I101" s="69">
        <v>13.41177</v>
      </c>
      <c r="J101" s="69">
        <v>13.45748</v>
      </c>
      <c r="K101" s="69">
        <v>13.39508</v>
      </c>
      <c r="L101" s="69">
        <v>13.93733</v>
      </c>
      <c r="M101" s="69">
        <v>13.15265</v>
      </c>
      <c r="N101" s="69">
        <v>12.8211</v>
      </c>
      <c r="O101" s="69">
        <v>12.8907</v>
      </c>
      <c r="P101" s="69">
        <v>12.36411</v>
      </c>
      <c r="Q101" s="69">
        <v>12.237969999999999</v>
      </c>
      <c r="R101" s="69">
        <v>11.947659999999999</v>
      </c>
      <c r="S101" s="69">
        <v>11.72062</v>
      </c>
      <c r="T101" s="69">
        <v>11.69205</v>
      </c>
      <c r="U101" s="69">
        <v>12.07401</v>
      </c>
    </row>
    <row r="102" spans="2:21" ht="12.75" customHeight="1">
      <c r="B102" s="70" t="s">
        <v>97</v>
      </c>
      <c r="C102" s="69" t="s">
        <v>132</v>
      </c>
      <c r="D102" s="69" t="s">
        <v>132</v>
      </c>
      <c r="E102" s="69">
        <v>8.94539</v>
      </c>
      <c r="F102" s="69" t="s">
        <v>132</v>
      </c>
      <c r="G102" s="69" t="s">
        <v>132</v>
      </c>
      <c r="H102" s="69" t="s">
        <v>132</v>
      </c>
      <c r="I102" s="69">
        <v>9.22558</v>
      </c>
      <c r="J102" s="69" t="s">
        <v>132</v>
      </c>
      <c r="K102" s="69" t="s">
        <v>132</v>
      </c>
      <c r="L102" s="69">
        <v>5.68883</v>
      </c>
      <c r="M102" s="69">
        <v>6.06768</v>
      </c>
      <c r="N102" s="69">
        <v>6.53345</v>
      </c>
      <c r="O102" s="69">
        <v>6.782</v>
      </c>
      <c r="P102" s="69">
        <v>6.8427</v>
      </c>
      <c r="Q102" s="69">
        <v>6.84717</v>
      </c>
      <c r="R102" s="69">
        <v>6.884600000000001</v>
      </c>
      <c r="S102" s="69">
        <v>6.80693</v>
      </c>
      <c r="T102" s="69" t="s">
        <v>132</v>
      </c>
      <c r="U102" s="69" t="s">
        <v>132</v>
      </c>
    </row>
    <row r="103" spans="2:21" ht="12.75" customHeight="1">
      <c r="B103" s="70" t="s">
        <v>18</v>
      </c>
      <c r="C103" s="69">
        <v>43.76638</v>
      </c>
      <c r="D103" s="69">
        <v>44.36374</v>
      </c>
      <c r="E103" s="69">
        <v>45.02471</v>
      </c>
      <c r="F103" s="69">
        <v>45.5582</v>
      </c>
      <c r="G103" s="69">
        <v>45.47985</v>
      </c>
      <c r="H103" s="69">
        <v>45.704629999999995</v>
      </c>
      <c r="I103" s="69">
        <v>45.862739999999995</v>
      </c>
      <c r="J103" s="69">
        <v>44.723879999999994</v>
      </c>
      <c r="K103" s="69">
        <v>43.79681</v>
      </c>
      <c r="L103" s="69">
        <v>42.82969</v>
      </c>
      <c r="M103" s="69">
        <v>41.442629999999994</v>
      </c>
      <c r="N103" s="69">
        <v>41.16359</v>
      </c>
      <c r="O103" s="69">
        <v>39.64264</v>
      </c>
      <c r="P103" s="69">
        <v>39.40515</v>
      </c>
      <c r="Q103" s="69">
        <v>38.37755</v>
      </c>
      <c r="R103" s="69">
        <v>38.31082</v>
      </c>
      <c r="S103" s="69">
        <v>37.82376</v>
      </c>
      <c r="T103" s="69">
        <v>36.74172</v>
      </c>
      <c r="U103" s="69">
        <v>36.08197</v>
      </c>
    </row>
    <row r="104" spans="2:21" ht="12.75" customHeight="1">
      <c r="B104" s="70" t="s">
        <v>19</v>
      </c>
      <c r="C104" s="69">
        <v>32.467310000000005</v>
      </c>
      <c r="D104" s="69">
        <v>29.74518</v>
      </c>
      <c r="E104" s="69">
        <v>28.860049999999998</v>
      </c>
      <c r="F104" s="69">
        <v>28.019669999999998</v>
      </c>
      <c r="G104" s="69">
        <v>27.22103</v>
      </c>
      <c r="H104" s="69">
        <v>26.60975</v>
      </c>
      <c r="I104" s="69">
        <v>26.04121</v>
      </c>
      <c r="J104" s="69">
        <v>25.13633</v>
      </c>
      <c r="K104" s="69">
        <v>24.21278</v>
      </c>
      <c r="L104" s="69">
        <v>23.71921</v>
      </c>
      <c r="M104" s="69">
        <v>23.29307</v>
      </c>
      <c r="N104" s="69">
        <v>22.94564</v>
      </c>
      <c r="O104" s="69">
        <v>22.60039</v>
      </c>
      <c r="P104" s="69">
        <v>22.190450000000002</v>
      </c>
      <c r="Q104" s="69">
        <v>21.697680000000002</v>
      </c>
      <c r="R104" s="69">
        <v>21.12203</v>
      </c>
      <c r="S104" s="69">
        <v>20.716330000000003</v>
      </c>
      <c r="T104" s="69">
        <v>20.306330000000003</v>
      </c>
      <c r="U104" s="69">
        <v>20.025830000000003</v>
      </c>
    </row>
    <row r="105" spans="2:21" ht="12.75" customHeight="1">
      <c r="B105" s="71" t="s">
        <v>98</v>
      </c>
      <c r="C105" s="68" t="s">
        <v>132</v>
      </c>
      <c r="D105" s="68" t="s">
        <v>132</v>
      </c>
      <c r="E105" s="68" t="s">
        <v>132</v>
      </c>
      <c r="F105" s="68" t="s">
        <v>132</v>
      </c>
      <c r="G105" s="68" t="s">
        <v>132</v>
      </c>
      <c r="H105" s="68" t="s">
        <v>132</v>
      </c>
      <c r="I105" s="68">
        <v>2.74513</v>
      </c>
      <c r="J105" s="68" t="s">
        <v>132</v>
      </c>
      <c r="K105" s="68" t="s">
        <v>132</v>
      </c>
      <c r="L105" s="68" t="s">
        <v>132</v>
      </c>
      <c r="M105" s="68" t="s">
        <v>132</v>
      </c>
      <c r="N105" s="68" t="s">
        <v>132</v>
      </c>
      <c r="O105" s="68">
        <v>3.066</v>
      </c>
      <c r="P105" s="68" t="s">
        <v>132</v>
      </c>
      <c r="Q105" s="68" t="s">
        <v>132</v>
      </c>
      <c r="R105" s="68" t="s">
        <v>132</v>
      </c>
      <c r="S105" s="68" t="s">
        <v>132</v>
      </c>
      <c r="T105" s="68" t="s">
        <v>132</v>
      </c>
      <c r="U105" s="68" t="s">
        <v>132</v>
      </c>
    </row>
    <row r="106" spans="2:21" ht="12.75" customHeight="1">
      <c r="B106" s="71" t="s">
        <v>125</v>
      </c>
      <c r="C106" s="68">
        <v>72.35133</v>
      </c>
      <c r="D106" s="68">
        <v>43.95397</v>
      </c>
      <c r="E106" s="68">
        <v>38.6215</v>
      </c>
      <c r="F106" s="68">
        <v>34.21112</v>
      </c>
      <c r="G106" s="68">
        <v>32.44056</v>
      </c>
      <c r="H106" s="68">
        <v>29.880020000000002</v>
      </c>
      <c r="I106" s="68">
        <v>32.73758</v>
      </c>
      <c r="J106" s="68">
        <v>29.58118</v>
      </c>
      <c r="K106" s="68">
        <v>31.39018</v>
      </c>
      <c r="L106" s="68">
        <v>35.06361</v>
      </c>
      <c r="M106" s="68">
        <v>36.48713</v>
      </c>
      <c r="N106" s="68">
        <v>37.306309999999996</v>
      </c>
      <c r="O106" s="68">
        <v>39.521260000000005</v>
      </c>
      <c r="P106" s="68">
        <v>41.039300000000004</v>
      </c>
      <c r="Q106" s="68">
        <v>44.296910000000004</v>
      </c>
      <c r="R106" s="68">
        <v>44.07415</v>
      </c>
      <c r="S106" s="68">
        <v>47.71333</v>
      </c>
      <c r="T106" s="68">
        <v>48.05806</v>
      </c>
      <c r="U106" s="68">
        <v>49.03275</v>
      </c>
    </row>
    <row r="107" spans="2:21" ht="12.75" customHeight="1">
      <c r="B107" s="71" t="s">
        <v>20</v>
      </c>
      <c r="C107" s="68">
        <v>6.097390000000001</v>
      </c>
      <c r="D107" s="68">
        <v>3.17394</v>
      </c>
      <c r="E107" s="68">
        <v>3.0492199999999996</v>
      </c>
      <c r="F107" s="68">
        <v>3.15947</v>
      </c>
      <c r="G107" s="68">
        <v>2.98622</v>
      </c>
      <c r="H107" s="68">
        <v>2.87396</v>
      </c>
      <c r="I107" s="68">
        <v>2.8983600000000003</v>
      </c>
      <c r="J107" s="68">
        <v>2.97709</v>
      </c>
      <c r="K107" s="68">
        <v>3.0204899999999997</v>
      </c>
      <c r="L107" s="68">
        <v>2.8845</v>
      </c>
      <c r="M107" s="68">
        <v>3.10894</v>
      </c>
      <c r="N107" s="68">
        <v>3.02331</v>
      </c>
      <c r="O107" s="68" t="s">
        <v>132</v>
      </c>
      <c r="P107" s="68" t="s">
        <v>132</v>
      </c>
      <c r="Q107" s="68" t="s">
        <v>132</v>
      </c>
      <c r="R107" s="68" t="s">
        <v>132</v>
      </c>
      <c r="S107" s="68" t="s">
        <v>132</v>
      </c>
      <c r="T107" s="68" t="s">
        <v>132</v>
      </c>
      <c r="U107" s="68" t="s">
        <v>132</v>
      </c>
    </row>
    <row r="108" spans="2:21" ht="26.25" customHeight="1">
      <c r="B108" s="71" t="s">
        <v>151</v>
      </c>
      <c r="C108" s="68">
        <v>6.4144499999999995</v>
      </c>
      <c r="D108" s="68" t="s">
        <v>132</v>
      </c>
      <c r="E108" s="68" t="s">
        <v>132</v>
      </c>
      <c r="F108" s="68" t="s">
        <v>132</v>
      </c>
      <c r="G108" s="68" t="s">
        <v>132</v>
      </c>
      <c r="H108" s="68" t="s">
        <v>132</v>
      </c>
      <c r="I108" s="68">
        <v>5.34429</v>
      </c>
      <c r="J108" s="68" t="s">
        <v>132</v>
      </c>
      <c r="K108" s="68" t="s">
        <v>132</v>
      </c>
      <c r="L108" s="68" t="s">
        <v>132</v>
      </c>
      <c r="M108" s="68" t="s">
        <v>132</v>
      </c>
      <c r="N108" s="68" t="s">
        <v>132</v>
      </c>
      <c r="O108" s="68" t="s">
        <v>132</v>
      </c>
      <c r="P108" s="68" t="s">
        <v>132</v>
      </c>
      <c r="Q108" s="68" t="s">
        <v>132</v>
      </c>
      <c r="R108" s="68" t="s">
        <v>132</v>
      </c>
      <c r="S108" s="68" t="s">
        <v>132</v>
      </c>
      <c r="T108" s="68" t="s">
        <v>132</v>
      </c>
      <c r="U108" s="68" t="s">
        <v>132</v>
      </c>
    </row>
    <row r="109" spans="2:21" ht="12.75" customHeight="1">
      <c r="B109" s="71" t="s">
        <v>21</v>
      </c>
      <c r="C109" s="68">
        <v>3.3443899999999998</v>
      </c>
      <c r="D109" s="68">
        <v>1.91908</v>
      </c>
      <c r="E109" s="68">
        <v>1.86341</v>
      </c>
      <c r="F109" s="68">
        <v>1.8335899999999998</v>
      </c>
      <c r="G109" s="68">
        <v>1.7506</v>
      </c>
      <c r="H109" s="68">
        <v>1.62997</v>
      </c>
      <c r="I109" s="68">
        <v>1.60902</v>
      </c>
      <c r="J109" s="68">
        <v>1.6966700000000001</v>
      </c>
      <c r="K109" s="68">
        <v>1.68868</v>
      </c>
      <c r="L109" s="68">
        <v>1.6371900000000001</v>
      </c>
      <c r="M109" s="68">
        <v>1.6228900000000002</v>
      </c>
      <c r="N109" s="68">
        <v>1.6596199999999999</v>
      </c>
      <c r="O109" s="68">
        <v>1.6174600000000001</v>
      </c>
      <c r="P109" s="68">
        <v>1.6624700000000001</v>
      </c>
      <c r="Q109" s="68">
        <v>1.6581700000000001</v>
      </c>
      <c r="R109" s="68">
        <v>1.65927</v>
      </c>
      <c r="S109" s="68">
        <v>1.6548399999999999</v>
      </c>
      <c r="T109" s="68">
        <v>1.56662</v>
      </c>
      <c r="U109" s="68">
        <v>1.6311</v>
      </c>
    </row>
    <row r="110" spans="2:21" ht="12.75" customHeight="1">
      <c r="B110" s="70" t="s">
        <v>54</v>
      </c>
      <c r="C110" s="69" t="s">
        <v>132</v>
      </c>
      <c r="D110" s="69" t="s">
        <v>132</v>
      </c>
      <c r="E110" s="69" t="s">
        <v>132</v>
      </c>
      <c r="F110" s="69" t="s">
        <v>132</v>
      </c>
      <c r="G110" s="69" t="s">
        <v>132</v>
      </c>
      <c r="H110" s="69" t="s">
        <v>132</v>
      </c>
      <c r="I110" s="69">
        <v>1.82511</v>
      </c>
      <c r="J110" s="69" t="s">
        <v>132</v>
      </c>
      <c r="K110" s="69" t="s">
        <v>132</v>
      </c>
      <c r="L110" s="69" t="s">
        <v>132</v>
      </c>
      <c r="M110" s="69" t="s">
        <v>132</v>
      </c>
      <c r="N110" s="69" t="s">
        <v>132</v>
      </c>
      <c r="O110" s="69" t="s">
        <v>132</v>
      </c>
      <c r="P110" s="69" t="s">
        <v>132</v>
      </c>
      <c r="Q110" s="69" t="s">
        <v>132</v>
      </c>
      <c r="R110" s="69" t="s">
        <v>132</v>
      </c>
      <c r="S110" s="69" t="s">
        <v>132</v>
      </c>
      <c r="T110" s="69" t="s">
        <v>132</v>
      </c>
      <c r="U110" s="69" t="s">
        <v>132</v>
      </c>
    </row>
    <row r="111" spans="2:21" ht="12.75" customHeight="1">
      <c r="B111" s="70" t="s">
        <v>99</v>
      </c>
      <c r="C111" s="69" t="s">
        <v>132</v>
      </c>
      <c r="D111" s="69" t="s">
        <v>132</v>
      </c>
      <c r="E111" s="69" t="s">
        <v>132</v>
      </c>
      <c r="F111" s="69" t="s">
        <v>132</v>
      </c>
      <c r="G111" s="69" t="s">
        <v>132</v>
      </c>
      <c r="H111" s="69" t="s">
        <v>132</v>
      </c>
      <c r="I111" s="69">
        <v>1.2570599999999998</v>
      </c>
      <c r="J111" s="69" t="s">
        <v>132</v>
      </c>
      <c r="K111" s="69" t="s">
        <v>132</v>
      </c>
      <c r="L111" s="69" t="s">
        <v>132</v>
      </c>
      <c r="M111" s="69" t="s">
        <v>132</v>
      </c>
      <c r="N111" s="69" t="s">
        <v>132</v>
      </c>
      <c r="O111" s="69" t="s">
        <v>132</v>
      </c>
      <c r="P111" s="69" t="s">
        <v>132</v>
      </c>
      <c r="Q111" s="69" t="s">
        <v>132</v>
      </c>
      <c r="R111" s="69" t="s">
        <v>132</v>
      </c>
      <c r="S111" s="69" t="s">
        <v>132</v>
      </c>
      <c r="T111" s="69" t="s">
        <v>132</v>
      </c>
      <c r="U111" s="69" t="s">
        <v>132</v>
      </c>
    </row>
    <row r="112" spans="2:21" ht="12.75" customHeight="1">
      <c r="B112" s="70" t="s">
        <v>152</v>
      </c>
      <c r="C112" s="69" t="s">
        <v>132</v>
      </c>
      <c r="D112" s="69" t="s">
        <v>132</v>
      </c>
      <c r="E112" s="69" t="s">
        <v>132</v>
      </c>
      <c r="F112" s="69" t="s">
        <v>132</v>
      </c>
      <c r="G112" s="69" t="s">
        <v>132</v>
      </c>
      <c r="H112" s="69" t="s">
        <v>132</v>
      </c>
      <c r="I112" s="69">
        <v>4.1407799999999995</v>
      </c>
      <c r="J112" s="69" t="s">
        <v>132</v>
      </c>
      <c r="K112" s="69" t="s">
        <v>132</v>
      </c>
      <c r="L112" s="69" t="s">
        <v>132</v>
      </c>
      <c r="M112" s="69" t="s">
        <v>132</v>
      </c>
      <c r="N112" s="69" t="s">
        <v>132</v>
      </c>
      <c r="O112" s="69" t="s">
        <v>132</v>
      </c>
      <c r="P112" s="69" t="s">
        <v>132</v>
      </c>
      <c r="Q112" s="69" t="s">
        <v>132</v>
      </c>
      <c r="R112" s="69" t="s">
        <v>132</v>
      </c>
      <c r="S112" s="69" t="s">
        <v>132</v>
      </c>
      <c r="T112" s="69" t="s">
        <v>132</v>
      </c>
      <c r="U112" s="69" t="s">
        <v>132</v>
      </c>
    </row>
    <row r="113" spans="2:21" ht="12.75" customHeight="1">
      <c r="B113" s="70" t="s">
        <v>126</v>
      </c>
      <c r="C113" s="69">
        <v>0.01458</v>
      </c>
      <c r="D113" s="69">
        <v>0.013550000000000001</v>
      </c>
      <c r="E113" s="69">
        <v>0.013949999999999999</v>
      </c>
      <c r="F113" s="69">
        <v>0.013689999999999999</v>
      </c>
      <c r="G113" s="69">
        <v>0.013619999999999998</v>
      </c>
      <c r="H113" s="69">
        <v>0.01317</v>
      </c>
      <c r="I113" s="69">
        <v>0.01309</v>
      </c>
      <c r="J113" s="69">
        <v>0.01368</v>
      </c>
      <c r="K113" s="69">
        <v>0.01392</v>
      </c>
      <c r="L113" s="69">
        <v>0.01408</v>
      </c>
      <c r="M113" s="69">
        <v>0.01416</v>
      </c>
      <c r="N113" s="69">
        <v>0.0147</v>
      </c>
      <c r="O113" s="69">
        <v>0.015269999999999999</v>
      </c>
      <c r="P113" s="69">
        <v>0.01563</v>
      </c>
      <c r="Q113" s="69">
        <v>0.01589</v>
      </c>
      <c r="R113" s="69">
        <v>0.015609999999999999</v>
      </c>
      <c r="S113" s="69">
        <v>0.015189999999999999</v>
      </c>
      <c r="T113" s="69">
        <v>0.015560000000000001</v>
      </c>
      <c r="U113" s="69">
        <v>0.015880000000000002</v>
      </c>
    </row>
    <row r="114" spans="2:21" ht="12.75" customHeight="1">
      <c r="B114" s="70" t="s">
        <v>22</v>
      </c>
      <c r="C114" s="69">
        <v>5.74955</v>
      </c>
      <c r="D114" s="69">
        <v>3.62572</v>
      </c>
      <c r="E114" s="69">
        <v>3.6205</v>
      </c>
      <c r="F114" s="69">
        <v>3.7296799999999997</v>
      </c>
      <c r="G114" s="69">
        <v>3.5063</v>
      </c>
      <c r="H114" s="69">
        <v>3.3606700000000003</v>
      </c>
      <c r="I114" s="69">
        <v>3.1644</v>
      </c>
      <c r="J114" s="69">
        <v>3.28988</v>
      </c>
      <c r="K114" s="69">
        <v>3.3627</v>
      </c>
      <c r="L114" s="69">
        <v>3.41934</v>
      </c>
      <c r="M114" s="69">
        <v>3.37124</v>
      </c>
      <c r="N114" s="69">
        <v>3.38319</v>
      </c>
      <c r="O114" s="69">
        <v>3.41535</v>
      </c>
      <c r="P114" s="69">
        <v>3.39007</v>
      </c>
      <c r="Q114" s="69">
        <v>3.35956</v>
      </c>
      <c r="R114" s="69">
        <v>3.25925</v>
      </c>
      <c r="S114" s="69">
        <v>3.20796</v>
      </c>
      <c r="T114" s="69">
        <v>3.07144</v>
      </c>
      <c r="U114" s="69">
        <v>3.05132</v>
      </c>
    </row>
    <row r="115" spans="2:21" ht="12.75" customHeight="1">
      <c r="B115" s="71" t="s">
        <v>55</v>
      </c>
      <c r="C115" s="68">
        <v>0.46244999999999997</v>
      </c>
      <c r="D115" s="68">
        <v>0.47044</v>
      </c>
      <c r="E115" s="68">
        <v>0.47413</v>
      </c>
      <c r="F115" s="68">
        <v>0.46926999999999996</v>
      </c>
      <c r="G115" s="68">
        <v>0.46822</v>
      </c>
      <c r="H115" s="68">
        <v>0.47616</v>
      </c>
      <c r="I115" s="68">
        <v>0.47164999999999996</v>
      </c>
      <c r="J115" s="68">
        <v>0.46907</v>
      </c>
      <c r="K115" s="68">
        <v>0.47031</v>
      </c>
      <c r="L115" s="68">
        <v>0.46126</v>
      </c>
      <c r="M115" s="68">
        <v>0.45677</v>
      </c>
      <c r="N115" s="68">
        <v>0.45317</v>
      </c>
      <c r="O115" s="68">
        <v>0.44609</v>
      </c>
      <c r="P115" s="68">
        <v>0.44697000000000003</v>
      </c>
      <c r="Q115" s="68">
        <v>0.44676</v>
      </c>
      <c r="R115" s="68">
        <v>0.44433999999999996</v>
      </c>
      <c r="S115" s="68">
        <v>0.45106999999999997</v>
      </c>
      <c r="T115" s="68">
        <v>0.43415</v>
      </c>
      <c r="U115" s="68">
        <v>0.42712</v>
      </c>
    </row>
    <row r="116" spans="2:21" ht="12.75" customHeight="1">
      <c r="B116" s="71" t="s">
        <v>56</v>
      </c>
      <c r="C116" s="68" t="s">
        <v>132</v>
      </c>
      <c r="D116" s="68" t="s">
        <v>132</v>
      </c>
      <c r="E116" s="68" t="s">
        <v>132</v>
      </c>
      <c r="F116" s="68" t="s">
        <v>132</v>
      </c>
      <c r="G116" s="68" t="s">
        <v>132</v>
      </c>
      <c r="H116" s="68" t="s">
        <v>132</v>
      </c>
      <c r="I116" s="68">
        <v>6.9195</v>
      </c>
      <c r="J116" s="68" t="s">
        <v>132</v>
      </c>
      <c r="K116" s="68" t="s">
        <v>132</v>
      </c>
      <c r="L116" s="68" t="s">
        <v>132</v>
      </c>
      <c r="M116" s="68" t="s">
        <v>132</v>
      </c>
      <c r="N116" s="68" t="s">
        <v>132</v>
      </c>
      <c r="O116" s="68" t="s">
        <v>132</v>
      </c>
      <c r="P116" s="68" t="s">
        <v>132</v>
      </c>
      <c r="Q116" s="68" t="s">
        <v>132</v>
      </c>
      <c r="R116" s="68" t="s">
        <v>132</v>
      </c>
      <c r="S116" s="68" t="s">
        <v>132</v>
      </c>
      <c r="T116" s="68" t="s">
        <v>132</v>
      </c>
      <c r="U116" s="68" t="s">
        <v>132</v>
      </c>
    </row>
    <row r="117" spans="2:21" ht="12.75" customHeight="1">
      <c r="B117" s="71" t="s">
        <v>100</v>
      </c>
      <c r="C117" s="68">
        <v>7.043609999999999</v>
      </c>
      <c r="D117" s="68" t="s">
        <v>132</v>
      </c>
      <c r="E117" s="68" t="s">
        <v>132</v>
      </c>
      <c r="F117" s="68" t="s">
        <v>132</v>
      </c>
      <c r="G117" s="68" t="s">
        <v>132</v>
      </c>
      <c r="H117" s="68" t="s">
        <v>132</v>
      </c>
      <c r="I117" s="68" t="s">
        <v>132</v>
      </c>
      <c r="J117" s="68" t="s">
        <v>132</v>
      </c>
      <c r="K117" s="68" t="s">
        <v>132</v>
      </c>
      <c r="L117" s="68" t="s">
        <v>132</v>
      </c>
      <c r="M117" s="68" t="s">
        <v>132</v>
      </c>
      <c r="N117" s="68" t="s">
        <v>132</v>
      </c>
      <c r="O117" s="68" t="s">
        <v>132</v>
      </c>
      <c r="P117" s="68" t="s">
        <v>132</v>
      </c>
      <c r="Q117" s="68" t="s">
        <v>132</v>
      </c>
      <c r="R117" s="68" t="s">
        <v>132</v>
      </c>
      <c r="S117" s="68" t="s">
        <v>132</v>
      </c>
      <c r="T117" s="68" t="s">
        <v>132</v>
      </c>
      <c r="U117" s="68" t="s">
        <v>132</v>
      </c>
    </row>
    <row r="118" spans="2:21" ht="12.75" customHeight="1">
      <c r="B118" s="71" t="s">
        <v>127</v>
      </c>
      <c r="C118" s="68" t="s">
        <v>132</v>
      </c>
      <c r="D118" s="68" t="s">
        <v>132</v>
      </c>
      <c r="E118" s="68" t="s">
        <v>132</v>
      </c>
      <c r="F118" s="68" t="s">
        <v>132</v>
      </c>
      <c r="G118" s="68" t="s">
        <v>132</v>
      </c>
      <c r="H118" s="68" t="s">
        <v>132</v>
      </c>
      <c r="I118" s="68">
        <v>51.65391</v>
      </c>
      <c r="J118" s="68" t="s">
        <v>132</v>
      </c>
      <c r="K118" s="68" t="s">
        <v>132</v>
      </c>
      <c r="L118" s="68" t="s">
        <v>132</v>
      </c>
      <c r="M118" s="68" t="s">
        <v>132</v>
      </c>
      <c r="N118" s="68" t="s">
        <v>132</v>
      </c>
      <c r="O118" s="68" t="s">
        <v>132</v>
      </c>
      <c r="P118" s="68" t="s">
        <v>132</v>
      </c>
      <c r="Q118" s="68" t="s">
        <v>132</v>
      </c>
      <c r="R118" s="68" t="s">
        <v>132</v>
      </c>
      <c r="S118" s="68" t="s">
        <v>132</v>
      </c>
      <c r="T118" s="68" t="s">
        <v>132</v>
      </c>
      <c r="U118" s="68" t="s">
        <v>132</v>
      </c>
    </row>
    <row r="119" spans="2:21" ht="12.75" customHeight="1">
      <c r="B119" s="71" t="s">
        <v>57</v>
      </c>
      <c r="C119" s="68" t="s">
        <v>132</v>
      </c>
      <c r="D119" s="68">
        <v>7.15718</v>
      </c>
      <c r="E119" s="68" t="s">
        <v>132</v>
      </c>
      <c r="F119" s="68" t="s">
        <v>132</v>
      </c>
      <c r="G119" s="68" t="s">
        <v>132</v>
      </c>
      <c r="H119" s="68" t="s">
        <v>132</v>
      </c>
      <c r="I119" s="68">
        <v>8.84921</v>
      </c>
      <c r="J119" s="68" t="s">
        <v>132</v>
      </c>
      <c r="K119" s="68" t="s">
        <v>132</v>
      </c>
      <c r="L119" s="68" t="s">
        <v>132</v>
      </c>
      <c r="M119" s="68" t="s">
        <v>132</v>
      </c>
      <c r="N119" s="68" t="s">
        <v>132</v>
      </c>
      <c r="O119" s="68" t="s">
        <v>132</v>
      </c>
      <c r="P119" s="68" t="s">
        <v>132</v>
      </c>
      <c r="Q119" s="68" t="s">
        <v>132</v>
      </c>
      <c r="R119" s="68" t="s">
        <v>132</v>
      </c>
      <c r="S119" s="68" t="s">
        <v>132</v>
      </c>
      <c r="T119" s="68" t="s">
        <v>132</v>
      </c>
      <c r="U119" s="68" t="s">
        <v>132</v>
      </c>
    </row>
    <row r="120" spans="2:21" ht="12.75" customHeight="1">
      <c r="B120" s="70" t="s">
        <v>58</v>
      </c>
      <c r="C120" s="69">
        <v>0.07326</v>
      </c>
      <c r="D120" s="69">
        <v>0.11435</v>
      </c>
      <c r="E120" s="69">
        <v>0.11424</v>
      </c>
      <c r="F120" s="69">
        <v>0.12254999999999999</v>
      </c>
      <c r="G120" s="69">
        <v>0.10606</v>
      </c>
      <c r="H120" s="69">
        <v>0.11070999999999999</v>
      </c>
      <c r="I120" s="69">
        <v>0.12547</v>
      </c>
      <c r="J120" s="69">
        <v>0.1255</v>
      </c>
      <c r="K120" s="69">
        <v>0.12694</v>
      </c>
      <c r="L120" s="69">
        <v>0.12683</v>
      </c>
      <c r="M120" s="69">
        <v>0.13216</v>
      </c>
      <c r="N120" s="69">
        <v>0.13998</v>
      </c>
      <c r="O120" s="69">
        <v>0.14925</v>
      </c>
      <c r="P120" s="69">
        <v>0.15894</v>
      </c>
      <c r="Q120" s="69">
        <v>0.15778</v>
      </c>
      <c r="R120" s="69">
        <v>0.16663999999999998</v>
      </c>
      <c r="S120" s="69">
        <v>0.17399</v>
      </c>
      <c r="T120" s="69">
        <v>0.16599</v>
      </c>
      <c r="U120" s="69">
        <v>0.10425</v>
      </c>
    </row>
    <row r="121" spans="2:21" ht="12.75" customHeight="1">
      <c r="B121" s="70" t="s">
        <v>59</v>
      </c>
      <c r="C121" s="69" t="s">
        <v>132</v>
      </c>
      <c r="D121" s="69">
        <v>3.26302</v>
      </c>
      <c r="E121" s="69" t="s">
        <v>132</v>
      </c>
      <c r="F121" s="69" t="s">
        <v>132</v>
      </c>
      <c r="G121" s="69" t="s">
        <v>132</v>
      </c>
      <c r="H121" s="69" t="s">
        <v>132</v>
      </c>
      <c r="I121" s="69">
        <v>4.14673</v>
      </c>
      <c r="J121" s="69" t="s">
        <v>132</v>
      </c>
      <c r="K121" s="69" t="s">
        <v>132</v>
      </c>
      <c r="L121" s="69" t="s">
        <v>132</v>
      </c>
      <c r="M121" s="69" t="s">
        <v>132</v>
      </c>
      <c r="N121" s="69" t="s">
        <v>132</v>
      </c>
      <c r="O121" s="69" t="s">
        <v>132</v>
      </c>
      <c r="P121" s="69" t="s">
        <v>132</v>
      </c>
      <c r="Q121" s="69" t="s">
        <v>132</v>
      </c>
      <c r="R121" s="69" t="s">
        <v>132</v>
      </c>
      <c r="S121" s="69" t="s">
        <v>132</v>
      </c>
      <c r="T121" s="69" t="s">
        <v>132</v>
      </c>
      <c r="U121" s="69" t="s">
        <v>132</v>
      </c>
    </row>
    <row r="122" spans="2:21" ht="12.75" customHeight="1">
      <c r="B122" s="70" t="s">
        <v>60</v>
      </c>
      <c r="C122" s="69" t="s">
        <v>132</v>
      </c>
      <c r="D122" s="69">
        <v>0.09659999999999999</v>
      </c>
      <c r="E122" s="69" t="s">
        <v>132</v>
      </c>
      <c r="F122" s="69" t="s">
        <v>132</v>
      </c>
      <c r="G122" s="69" t="s">
        <v>132</v>
      </c>
      <c r="H122" s="69" t="s">
        <v>132</v>
      </c>
      <c r="I122" s="69">
        <v>1.2335699999999998</v>
      </c>
      <c r="J122" s="69">
        <v>1.35003</v>
      </c>
      <c r="K122" s="69">
        <v>1.2808</v>
      </c>
      <c r="L122" s="69">
        <v>1.31859</v>
      </c>
      <c r="M122" s="69">
        <v>1.32384</v>
      </c>
      <c r="N122" s="69">
        <v>1.32246</v>
      </c>
      <c r="O122" s="69">
        <v>1.3907100000000001</v>
      </c>
      <c r="P122" s="69" t="s">
        <v>132</v>
      </c>
      <c r="Q122" s="69" t="s">
        <v>132</v>
      </c>
      <c r="R122" s="69" t="s">
        <v>132</v>
      </c>
      <c r="S122" s="69" t="s">
        <v>132</v>
      </c>
      <c r="T122" s="69" t="s">
        <v>132</v>
      </c>
      <c r="U122" s="69" t="s">
        <v>132</v>
      </c>
    </row>
    <row r="123" spans="2:21" ht="12.75" customHeight="1">
      <c r="B123" s="70" t="s">
        <v>101</v>
      </c>
      <c r="C123" s="69">
        <v>106.56212</v>
      </c>
      <c r="D123" s="69" t="s">
        <v>132</v>
      </c>
      <c r="E123" s="69">
        <v>128.30886999999998</v>
      </c>
      <c r="F123" s="69" t="s">
        <v>132</v>
      </c>
      <c r="G123" s="69">
        <v>141.81805</v>
      </c>
      <c r="H123" s="69" t="s">
        <v>132</v>
      </c>
      <c r="I123" s="69">
        <v>141.62654999999998</v>
      </c>
      <c r="J123" s="69" t="s">
        <v>132</v>
      </c>
      <c r="K123" s="69">
        <v>142.91873999999999</v>
      </c>
      <c r="L123" s="69" t="s">
        <v>132</v>
      </c>
      <c r="M123" s="69" t="s">
        <v>132</v>
      </c>
      <c r="N123" s="69" t="s">
        <v>132</v>
      </c>
      <c r="O123" s="69">
        <v>187.7785</v>
      </c>
      <c r="P123" s="69" t="s">
        <v>132</v>
      </c>
      <c r="Q123" s="69" t="s">
        <v>132</v>
      </c>
      <c r="R123" s="69" t="s">
        <v>132</v>
      </c>
      <c r="S123" s="69" t="s">
        <v>132</v>
      </c>
      <c r="T123" s="69" t="s">
        <v>132</v>
      </c>
      <c r="U123" s="69" t="s">
        <v>132</v>
      </c>
    </row>
    <row r="124" spans="2:21" ht="12.75" customHeight="1">
      <c r="B124" s="70" t="s">
        <v>61</v>
      </c>
      <c r="C124" s="69">
        <v>0.00184</v>
      </c>
      <c r="D124" s="69">
        <v>0.00108</v>
      </c>
      <c r="E124" s="69">
        <v>0.0011</v>
      </c>
      <c r="F124" s="69">
        <v>0.00113</v>
      </c>
      <c r="G124" s="69">
        <v>0.00109</v>
      </c>
      <c r="H124" s="69">
        <v>0.00109</v>
      </c>
      <c r="I124" s="69">
        <v>0.00106</v>
      </c>
      <c r="J124" s="69">
        <v>0.0010400000000000001</v>
      </c>
      <c r="K124" s="69">
        <v>0.00099</v>
      </c>
      <c r="L124" s="69">
        <v>0.00092</v>
      </c>
      <c r="M124" s="69">
        <v>0.00087</v>
      </c>
      <c r="N124" s="69">
        <v>0.00088</v>
      </c>
      <c r="O124" s="69">
        <v>0.00078</v>
      </c>
      <c r="P124" s="69">
        <v>0.00086</v>
      </c>
      <c r="Q124" s="69">
        <v>0.0008</v>
      </c>
      <c r="R124" s="69">
        <v>0.00076</v>
      </c>
      <c r="S124" s="69">
        <v>0.00074</v>
      </c>
      <c r="T124" s="69">
        <v>0.00074</v>
      </c>
      <c r="U124" s="69">
        <v>0.0007700000000000001</v>
      </c>
    </row>
    <row r="125" spans="2:21" ht="12.75" customHeight="1">
      <c r="B125" s="71" t="s">
        <v>102</v>
      </c>
      <c r="C125" s="68">
        <v>5.6364</v>
      </c>
      <c r="D125" s="68">
        <v>6.0795</v>
      </c>
      <c r="E125" s="68">
        <v>6.2895</v>
      </c>
      <c r="F125" s="68">
        <v>6.5835</v>
      </c>
      <c r="G125" s="68">
        <v>6.8376</v>
      </c>
      <c r="H125" s="68" t="s">
        <v>132</v>
      </c>
      <c r="I125" s="68" t="s">
        <v>132</v>
      </c>
      <c r="J125" s="68" t="s">
        <v>132</v>
      </c>
      <c r="K125" s="68" t="s">
        <v>132</v>
      </c>
      <c r="L125" s="68" t="s">
        <v>132</v>
      </c>
      <c r="M125" s="68" t="s">
        <v>132</v>
      </c>
      <c r="N125" s="68" t="s">
        <v>132</v>
      </c>
      <c r="O125" s="68">
        <v>6.528899999999999</v>
      </c>
      <c r="P125" s="68" t="s">
        <v>132</v>
      </c>
      <c r="Q125" s="68" t="s">
        <v>132</v>
      </c>
      <c r="R125" s="68" t="s">
        <v>132</v>
      </c>
      <c r="S125" s="68" t="s">
        <v>132</v>
      </c>
      <c r="T125" s="68" t="s">
        <v>132</v>
      </c>
      <c r="U125" s="68" t="s">
        <v>132</v>
      </c>
    </row>
    <row r="126" spans="2:21" ht="12.75" customHeight="1">
      <c r="B126" s="71" t="s">
        <v>153</v>
      </c>
      <c r="C126" s="68">
        <v>0.56721</v>
      </c>
      <c r="D126" s="68" t="s">
        <v>132</v>
      </c>
      <c r="E126" s="68" t="s">
        <v>132</v>
      </c>
      <c r="F126" s="68" t="s">
        <v>132</v>
      </c>
      <c r="G126" s="68" t="s">
        <v>132</v>
      </c>
      <c r="H126" s="68" t="s">
        <v>132</v>
      </c>
      <c r="I126" s="68" t="s">
        <v>132</v>
      </c>
      <c r="J126" s="68" t="s">
        <v>132</v>
      </c>
      <c r="K126" s="68" t="s">
        <v>132</v>
      </c>
      <c r="L126" s="68">
        <v>0.5317200000000001</v>
      </c>
      <c r="M126" s="68" t="s">
        <v>132</v>
      </c>
      <c r="N126" s="68" t="s">
        <v>132</v>
      </c>
      <c r="O126" s="68" t="s">
        <v>132</v>
      </c>
      <c r="P126" s="68" t="s">
        <v>132</v>
      </c>
      <c r="Q126" s="68" t="s">
        <v>132</v>
      </c>
      <c r="R126" s="68" t="s">
        <v>132</v>
      </c>
      <c r="S126" s="68" t="s">
        <v>132</v>
      </c>
      <c r="T126" s="68" t="s">
        <v>132</v>
      </c>
      <c r="U126" s="68" t="s">
        <v>132</v>
      </c>
    </row>
    <row r="127" spans="2:21" ht="12.75" customHeight="1">
      <c r="B127" s="71" t="s">
        <v>62</v>
      </c>
      <c r="C127" s="68" t="s">
        <v>132</v>
      </c>
      <c r="D127" s="68" t="s">
        <v>132</v>
      </c>
      <c r="E127" s="68" t="s">
        <v>132</v>
      </c>
      <c r="F127" s="68" t="s">
        <v>132</v>
      </c>
      <c r="G127" s="68" t="s">
        <v>132</v>
      </c>
      <c r="H127" s="68" t="s">
        <v>132</v>
      </c>
      <c r="I127" s="68">
        <v>9.08649</v>
      </c>
      <c r="J127" s="68" t="s">
        <v>132</v>
      </c>
      <c r="K127" s="68" t="s">
        <v>132</v>
      </c>
      <c r="L127" s="68" t="s">
        <v>132</v>
      </c>
      <c r="M127" s="68" t="s">
        <v>132</v>
      </c>
      <c r="N127" s="68" t="s">
        <v>132</v>
      </c>
      <c r="O127" s="68" t="s">
        <v>132</v>
      </c>
      <c r="P127" s="68" t="s">
        <v>132</v>
      </c>
      <c r="Q127" s="68" t="s">
        <v>132</v>
      </c>
      <c r="R127" s="68" t="s">
        <v>132</v>
      </c>
      <c r="S127" s="68" t="s">
        <v>132</v>
      </c>
      <c r="T127" s="68" t="s">
        <v>132</v>
      </c>
      <c r="U127" s="68" t="s">
        <v>132</v>
      </c>
    </row>
    <row r="128" spans="2:21" ht="12.75" customHeight="1">
      <c r="B128" s="71" t="s">
        <v>103</v>
      </c>
      <c r="C128" s="68">
        <v>4.98393</v>
      </c>
      <c r="D128" s="68" t="s">
        <v>132</v>
      </c>
      <c r="E128" s="68" t="s">
        <v>132</v>
      </c>
      <c r="F128" s="68" t="s">
        <v>132</v>
      </c>
      <c r="G128" s="68" t="s">
        <v>132</v>
      </c>
      <c r="H128" s="68" t="s">
        <v>132</v>
      </c>
      <c r="I128" s="68" t="s">
        <v>132</v>
      </c>
      <c r="J128" s="68" t="s">
        <v>132</v>
      </c>
      <c r="K128" s="68" t="s">
        <v>132</v>
      </c>
      <c r="L128" s="68" t="s">
        <v>132</v>
      </c>
      <c r="M128" s="68" t="s">
        <v>132</v>
      </c>
      <c r="N128" s="68" t="s">
        <v>132</v>
      </c>
      <c r="O128" s="68" t="s">
        <v>132</v>
      </c>
      <c r="P128" s="68" t="s">
        <v>132</v>
      </c>
      <c r="Q128" s="68" t="s">
        <v>132</v>
      </c>
      <c r="R128" s="68" t="s">
        <v>132</v>
      </c>
      <c r="S128" s="68" t="s">
        <v>132</v>
      </c>
      <c r="T128" s="68" t="s">
        <v>132</v>
      </c>
      <c r="U128" s="68" t="s">
        <v>132</v>
      </c>
    </row>
    <row r="129" spans="2:21" ht="12.75" customHeight="1">
      <c r="B129" s="71" t="s">
        <v>154</v>
      </c>
      <c r="C129" s="68" t="s">
        <v>132</v>
      </c>
      <c r="D129" s="68" t="s">
        <v>132</v>
      </c>
      <c r="E129" s="68" t="s">
        <v>132</v>
      </c>
      <c r="F129" s="68" t="s">
        <v>132</v>
      </c>
      <c r="G129" s="68" t="s">
        <v>132</v>
      </c>
      <c r="H129" s="68" t="s">
        <v>132</v>
      </c>
      <c r="I129" s="68">
        <v>23.18276</v>
      </c>
      <c r="J129" s="68">
        <v>23.65181</v>
      </c>
      <c r="K129" s="68">
        <v>23.9565</v>
      </c>
      <c r="L129" s="68">
        <v>24.5425</v>
      </c>
      <c r="M129" s="68">
        <v>25.207</v>
      </c>
      <c r="N129" s="68">
        <v>26.5846</v>
      </c>
      <c r="O129" s="68" t="s">
        <v>132</v>
      </c>
      <c r="P129" s="68" t="s">
        <v>132</v>
      </c>
      <c r="Q129" s="68" t="s">
        <v>132</v>
      </c>
      <c r="R129" s="68" t="s">
        <v>132</v>
      </c>
      <c r="S129" s="68" t="s">
        <v>132</v>
      </c>
      <c r="T129" s="68" t="s">
        <v>132</v>
      </c>
      <c r="U129" s="68" t="s">
        <v>132</v>
      </c>
    </row>
    <row r="130" spans="2:21" ht="12.75" customHeight="1">
      <c r="B130" s="70" t="s">
        <v>104</v>
      </c>
      <c r="C130" s="69" t="s">
        <v>132</v>
      </c>
      <c r="D130" s="69" t="s">
        <v>132</v>
      </c>
      <c r="E130" s="69" t="s">
        <v>132</v>
      </c>
      <c r="F130" s="69" t="s">
        <v>132</v>
      </c>
      <c r="G130" s="69" t="s">
        <v>132</v>
      </c>
      <c r="H130" s="69" t="s">
        <v>132</v>
      </c>
      <c r="I130" s="69">
        <v>6.7578000000000005</v>
      </c>
      <c r="J130" s="69" t="s">
        <v>132</v>
      </c>
      <c r="K130" s="69" t="s">
        <v>132</v>
      </c>
      <c r="L130" s="69" t="s">
        <v>132</v>
      </c>
      <c r="M130" s="69" t="s">
        <v>132</v>
      </c>
      <c r="N130" s="69" t="s">
        <v>132</v>
      </c>
      <c r="O130" s="69" t="s">
        <v>132</v>
      </c>
      <c r="P130" s="69" t="s">
        <v>132</v>
      </c>
      <c r="Q130" s="69" t="s">
        <v>132</v>
      </c>
      <c r="R130" s="69" t="s">
        <v>132</v>
      </c>
      <c r="S130" s="69" t="s">
        <v>132</v>
      </c>
      <c r="T130" s="69" t="s">
        <v>132</v>
      </c>
      <c r="U130" s="69" t="s">
        <v>132</v>
      </c>
    </row>
    <row r="131" spans="2:21" ht="12.75" customHeight="1">
      <c r="B131" s="70" t="s">
        <v>23</v>
      </c>
      <c r="C131" s="69">
        <v>25.70679</v>
      </c>
      <c r="D131" s="69">
        <v>24.28866</v>
      </c>
      <c r="E131" s="69">
        <v>23.67738</v>
      </c>
      <c r="F131" s="69">
        <v>22.569419999999997</v>
      </c>
      <c r="G131" s="69">
        <v>21.84131</v>
      </c>
      <c r="H131" s="69">
        <v>20.77024</v>
      </c>
      <c r="I131" s="69">
        <v>19.92363</v>
      </c>
      <c r="J131" s="69">
        <v>19.09589</v>
      </c>
      <c r="K131" s="69">
        <v>17.96027</v>
      </c>
      <c r="L131" s="69">
        <v>17.09657</v>
      </c>
      <c r="M131" s="69">
        <v>16.60643</v>
      </c>
      <c r="N131" s="69">
        <v>16.0599</v>
      </c>
      <c r="O131" s="69">
        <v>15.73127</v>
      </c>
      <c r="P131" s="69">
        <v>15.84092</v>
      </c>
      <c r="Q131" s="69">
        <v>16.07571</v>
      </c>
      <c r="R131" s="69">
        <v>16.02278</v>
      </c>
      <c r="S131" s="69">
        <v>15.94015</v>
      </c>
      <c r="T131" s="69">
        <v>15.26233</v>
      </c>
      <c r="U131" s="69">
        <v>14.94465</v>
      </c>
    </row>
    <row r="132" spans="2:21" ht="12.75" customHeight="1">
      <c r="B132" s="70" t="s">
        <v>24</v>
      </c>
      <c r="C132" s="69">
        <v>26.83468</v>
      </c>
      <c r="D132" s="69">
        <v>27.76109</v>
      </c>
      <c r="E132" s="69">
        <v>28.355700000000002</v>
      </c>
      <c r="F132" s="69">
        <v>28.9637</v>
      </c>
      <c r="G132" s="69">
        <v>28.30468</v>
      </c>
      <c r="H132" s="69">
        <v>28.67333</v>
      </c>
      <c r="I132" s="69">
        <v>29.47936</v>
      </c>
      <c r="J132" s="69">
        <v>29.63857</v>
      </c>
      <c r="K132" s="69">
        <v>29.60655</v>
      </c>
      <c r="L132" s="69">
        <v>29.79018</v>
      </c>
      <c r="M132" s="69">
        <v>29.76779</v>
      </c>
      <c r="N132" s="69">
        <v>30.04186</v>
      </c>
      <c r="O132" s="69">
        <v>30.137240000000002</v>
      </c>
      <c r="P132" s="69">
        <v>29.068990000000003</v>
      </c>
      <c r="Q132" s="69">
        <v>28.15976</v>
      </c>
      <c r="R132" s="69">
        <v>28.55848</v>
      </c>
      <c r="S132" s="69">
        <v>28.51647</v>
      </c>
      <c r="T132" s="69">
        <v>28.62557</v>
      </c>
      <c r="U132" s="69">
        <v>29.03845</v>
      </c>
    </row>
    <row r="133" spans="2:21" ht="12.75" customHeight="1">
      <c r="B133" s="70" t="s">
        <v>63</v>
      </c>
      <c r="C133" s="69" t="s">
        <v>132</v>
      </c>
      <c r="D133" s="69" t="s">
        <v>132</v>
      </c>
      <c r="E133" s="69" t="s">
        <v>132</v>
      </c>
      <c r="F133" s="69" t="s">
        <v>132</v>
      </c>
      <c r="G133" s="69" t="s">
        <v>132</v>
      </c>
      <c r="H133" s="69" t="s">
        <v>132</v>
      </c>
      <c r="I133" s="69">
        <v>4.26932</v>
      </c>
      <c r="J133" s="69" t="s">
        <v>132</v>
      </c>
      <c r="K133" s="69" t="s">
        <v>132</v>
      </c>
      <c r="L133" s="69" t="s">
        <v>132</v>
      </c>
      <c r="M133" s="69" t="s">
        <v>132</v>
      </c>
      <c r="N133" s="69" t="s">
        <v>132</v>
      </c>
      <c r="O133" s="69" t="s">
        <v>132</v>
      </c>
      <c r="P133" s="69" t="s">
        <v>132</v>
      </c>
      <c r="Q133" s="69" t="s">
        <v>132</v>
      </c>
      <c r="R133" s="69" t="s">
        <v>132</v>
      </c>
      <c r="S133" s="69" t="s">
        <v>132</v>
      </c>
      <c r="T133" s="69" t="s">
        <v>132</v>
      </c>
      <c r="U133" s="69" t="s">
        <v>132</v>
      </c>
    </row>
    <row r="134" spans="2:21" ht="12.75" customHeight="1">
      <c r="B134" s="70" t="s">
        <v>128</v>
      </c>
      <c r="C134" s="69">
        <v>3.43634</v>
      </c>
      <c r="D134" s="69" t="s">
        <v>132</v>
      </c>
      <c r="E134" s="69" t="s">
        <v>132</v>
      </c>
      <c r="F134" s="69" t="s">
        <v>132</v>
      </c>
      <c r="G134" s="69" t="s">
        <v>132</v>
      </c>
      <c r="H134" s="69" t="s">
        <v>132</v>
      </c>
      <c r="I134" s="69">
        <v>6.762</v>
      </c>
      <c r="J134" s="69" t="s">
        <v>132</v>
      </c>
      <c r="K134" s="69" t="s">
        <v>132</v>
      </c>
      <c r="L134" s="69" t="s">
        <v>132</v>
      </c>
      <c r="M134" s="69" t="s">
        <v>132</v>
      </c>
      <c r="N134" s="69" t="s">
        <v>132</v>
      </c>
      <c r="O134" s="69" t="s">
        <v>132</v>
      </c>
      <c r="P134" s="69" t="s">
        <v>132</v>
      </c>
      <c r="Q134" s="69" t="s">
        <v>132</v>
      </c>
      <c r="R134" s="69" t="s">
        <v>132</v>
      </c>
      <c r="S134" s="69" t="s">
        <v>132</v>
      </c>
      <c r="T134" s="69" t="s">
        <v>132</v>
      </c>
      <c r="U134" s="69" t="s">
        <v>132</v>
      </c>
    </row>
    <row r="135" spans="2:21" ht="12" customHeight="1">
      <c r="B135" s="71" t="s">
        <v>105</v>
      </c>
      <c r="C135" s="68" t="s">
        <v>132</v>
      </c>
      <c r="D135" s="68" t="s">
        <v>132</v>
      </c>
      <c r="E135" s="68" t="s">
        <v>132</v>
      </c>
      <c r="F135" s="68" t="s">
        <v>132</v>
      </c>
      <c r="G135" s="68" t="s">
        <v>132</v>
      </c>
      <c r="H135" s="68" t="s">
        <v>132</v>
      </c>
      <c r="I135" s="68">
        <v>88.179</v>
      </c>
      <c r="J135" s="68" t="s">
        <v>132</v>
      </c>
      <c r="K135" s="68" t="s">
        <v>132</v>
      </c>
      <c r="L135" s="68" t="s">
        <v>132</v>
      </c>
      <c r="M135" s="68" t="s">
        <v>132</v>
      </c>
      <c r="N135" s="68" t="s">
        <v>132</v>
      </c>
      <c r="O135" s="68" t="s">
        <v>132</v>
      </c>
      <c r="P135" s="68" t="s">
        <v>132</v>
      </c>
      <c r="Q135" s="68" t="s">
        <v>132</v>
      </c>
      <c r="R135" s="68" t="s">
        <v>132</v>
      </c>
      <c r="S135" s="68" t="s">
        <v>132</v>
      </c>
      <c r="T135" s="68" t="s">
        <v>132</v>
      </c>
      <c r="U135" s="68" t="s">
        <v>132</v>
      </c>
    </row>
    <row r="136" spans="2:21" ht="12.75" customHeight="1">
      <c r="B136" s="71" t="s">
        <v>25</v>
      </c>
      <c r="C136" s="68">
        <v>4.960979999999999</v>
      </c>
      <c r="D136" s="68">
        <v>5.11447</v>
      </c>
      <c r="E136" s="68">
        <v>5.14088</v>
      </c>
      <c r="F136" s="68">
        <v>5.140479999999999</v>
      </c>
      <c r="G136" s="68">
        <v>4.98754</v>
      </c>
      <c r="H136" s="68">
        <v>4.9126199999999995</v>
      </c>
      <c r="I136" s="68">
        <v>4.9534899999999995</v>
      </c>
      <c r="J136" s="68">
        <v>4.9700500000000005</v>
      </c>
      <c r="K136" s="68">
        <v>4.83348</v>
      </c>
      <c r="L136" s="68">
        <v>4.91539</v>
      </c>
      <c r="M136" s="68">
        <v>4.86122</v>
      </c>
      <c r="N136" s="68">
        <v>4.645449999999999</v>
      </c>
      <c r="O136" s="68">
        <v>4.53901</v>
      </c>
      <c r="P136" s="68">
        <v>4.6216800000000005</v>
      </c>
      <c r="Q136" s="68">
        <v>4.48322</v>
      </c>
      <c r="R136" s="68">
        <v>4.40359</v>
      </c>
      <c r="S136" s="68">
        <v>4.42238</v>
      </c>
      <c r="T136" s="68">
        <v>4.28494</v>
      </c>
      <c r="U136" s="68">
        <v>4.22888</v>
      </c>
    </row>
    <row r="137" spans="2:21" ht="12.75" customHeight="1">
      <c r="B137" s="71" t="s">
        <v>129</v>
      </c>
      <c r="C137" s="68" t="s">
        <v>132</v>
      </c>
      <c r="D137" s="68">
        <v>0.01357</v>
      </c>
      <c r="E137" s="68">
        <v>0.026109999999999998</v>
      </c>
      <c r="F137" s="68">
        <v>0.07891</v>
      </c>
      <c r="G137" s="68">
        <v>0.16491999999999998</v>
      </c>
      <c r="H137" s="68">
        <v>0.04077</v>
      </c>
      <c r="I137" s="68">
        <v>0.030420000000000003</v>
      </c>
      <c r="J137" s="68" t="s">
        <v>132</v>
      </c>
      <c r="K137" s="68" t="s">
        <v>132</v>
      </c>
      <c r="L137" s="68" t="s">
        <v>132</v>
      </c>
      <c r="M137" s="68" t="s">
        <v>132</v>
      </c>
      <c r="N137" s="68" t="s">
        <v>132</v>
      </c>
      <c r="O137" s="68" t="s">
        <v>132</v>
      </c>
      <c r="P137" s="68" t="s">
        <v>132</v>
      </c>
      <c r="Q137" s="68" t="s">
        <v>132</v>
      </c>
      <c r="R137" s="68" t="s">
        <v>132</v>
      </c>
      <c r="S137" s="68" t="s">
        <v>132</v>
      </c>
      <c r="T137" s="68" t="s">
        <v>132</v>
      </c>
      <c r="U137" s="68" t="s">
        <v>132</v>
      </c>
    </row>
    <row r="138" spans="2:21" ht="12.75" customHeight="1">
      <c r="B138" s="71" t="s">
        <v>64</v>
      </c>
      <c r="C138" s="68" t="s">
        <v>132</v>
      </c>
      <c r="D138" s="68" t="s">
        <v>132</v>
      </c>
      <c r="E138" s="68" t="s">
        <v>132</v>
      </c>
      <c r="F138" s="68" t="s">
        <v>132</v>
      </c>
      <c r="G138" s="68" t="s">
        <v>132</v>
      </c>
      <c r="H138" s="68" t="s">
        <v>132</v>
      </c>
      <c r="I138" s="68">
        <v>3.15315</v>
      </c>
      <c r="J138" s="68" t="s">
        <v>132</v>
      </c>
      <c r="K138" s="68" t="s">
        <v>132</v>
      </c>
      <c r="L138" s="68" t="s">
        <v>132</v>
      </c>
      <c r="M138" s="68" t="s">
        <v>132</v>
      </c>
      <c r="N138" s="68" t="s">
        <v>132</v>
      </c>
      <c r="O138" s="68" t="s">
        <v>132</v>
      </c>
      <c r="P138" s="68" t="s">
        <v>132</v>
      </c>
      <c r="Q138" s="68" t="s">
        <v>132</v>
      </c>
      <c r="R138" s="68" t="s">
        <v>132</v>
      </c>
      <c r="S138" s="68" t="s">
        <v>132</v>
      </c>
      <c r="T138" s="68" t="s">
        <v>132</v>
      </c>
      <c r="U138" s="68" t="s">
        <v>132</v>
      </c>
    </row>
    <row r="139" spans="2:21" ht="12.75" customHeight="1">
      <c r="B139" s="71" t="s">
        <v>65</v>
      </c>
      <c r="C139" s="68">
        <v>16.92295</v>
      </c>
      <c r="D139" s="68" t="s">
        <v>132</v>
      </c>
      <c r="E139" s="68" t="s">
        <v>132</v>
      </c>
      <c r="F139" s="68" t="s">
        <v>132</v>
      </c>
      <c r="G139" s="68" t="s">
        <v>132</v>
      </c>
      <c r="H139" s="68" t="s">
        <v>132</v>
      </c>
      <c r="I139" s="68">
        <v>11.47503</v>
      </c>
      <c r="J139" s="68" t="s">
        <v>132</v>
      </c>
      <c r="K139" s="68" t="s">
        <v>132</v>
      </c>
      <c r="L139" s="68" t="s">
        <v>132</v>
      </c>
      <c r="M139" s="68" t="s">
        <v>132</v>
      </c>
      <c r="N139" s="68" t="s">
        <v>132</v>
      </c>
      <c r="O139" s="68" t="s">
        <v>132</v>
      </c>
      <c r="P139" s="68" t="s">
        <v>132</v>
      </c>
      <c r="Q139" s="68" t="s">
        <v>132</v>
      </c>
      <c r="R139" s="68" t="s">
        <v>132</v>
      </c>
      <c r="S139" s="68" t="s">
        <v>132</v>
      </c>
      <c r="T139" s="68" t="s">
        <v>132</v>
      </c>
      <c r="U139" s="68" t="s">
        <v>132</v>
      </c>
    </row>
    <row r="140" spans="2:21" ht="12.75" customHeight="1">
      <c r="B140" s="70" t="s">
        <v>66</v>
      </c>
      <c r="C140" s="69" t="s">
        <v>132</v>
      </c>
      <c r="D140" s="69" t="s">
        <v>132</v>
      </c>
      <c r="E140" s="69" t="s">
        <v>132</v>
      </c>
      <c r="F140" s="69" t="s">
        <v>132</v>
      </c>
      <c r="G140" s="69" t="s">
        <v>132</v>
      </c>
      <c r="H140" s="69" t="s">
        <v>132</v>
      </c>
      <c r="I140" s="69">
        <v>20.013</v>
      </c>
      <c r="J140" s="69" t="s">
        <v>132</v>
      </c>
      <c r="K140" s="69" t="s">
        <v>132</v>
      </c>
      <c r="L140" s="69" t="s">
        <v>132</v>
      </c>
      <c r="M140" s="69" t="s">
        <v>132</v>
      </c>
      <c r="N140" s="69" t="s">
        <v>132</v>
      </c>
      <c r="O140" s="69" t="s">
        <v>132</v>
      </c>
      <c r="P140" s="69" t="s">
        <v>132</v>
      </c>
      <c r="Q140" s="69" t="s">
        <v>132</v>
      </c>
      <c r="R140" s="69" t="s">
        <v>132</v>
      </c>
      <c r="S140" s="69">
        <v>21.86313</v>
      </c>
      <c r="T140" s="69" t="s">
        <v>132</v>
      </c>
      <c r="U140" s="69" t="s">
        <v>132</v>
      </c>
    </row>
    <row r="141" spans="2:21" ht="12.75" customHeight="1">
      <c r="B141" s="70" t="s">
        <v>67</v>
      </c>
      <c r="C141" s="69" t="s">
        <v>132</v>
      </c>
      <c r="D141" s="69" t="s">
        <v>132</v>
      </c>
      <c r="E141" s="69" t="s">
        <v>132</v>
      </c>
      <c r="F141" s="69" t="s">
        <v>132</v>
      </c>
      <c r="G141" s="69" t="s">
        <v>132</v>
      </c>
      <c r="H141" s="69" t="s">
        <v>132</v>
      </c>
      <c r="I141" s="69">
        <v>31.79757</v>
      </c>
      <c r="J141" s="69" t="s">
        <v>132</v>
      </c>
      <c r="K141" s="69" t="s">
        <v>132</v>
      </c>
      <c r="L141" s="69" t="s">
        <v>132</v>
      </c>
      <c r="M141" s="69" t="s">
        <v>132</v>
      </c>
      <c r="N141" s="69" t="s">
        <v>132</v>
      </c>
      <c r="O141" s="69" t="s">
        <v>132</v>
      </c>
      <c r="P141" s="69" t="s">
        <v>132</v>
      </c>
      <c r="Q141" s="69" t="s">
        <v>132</v>
      </c>
      <c r="R141" s="69" t="s">
        <v>132</v>
      </c>
      <c r="S141" s="69" t="s">
        <v>132</v>
      </c>
      <c r="T141" s="69" t="s">
        <v>132</v>
      </c>
      <c r="U141" s="69" t="s">
        <v>132</v>
      </c>
    </row>
    <row r="142" spans="2:21" ht="12.75" customHeight="1">
      <c r="B142" s="70" t="s">
        <v>68</v>
      </c>
      <c r="C142" s="69">
        <v>49.65104</v>
      </c>
      <c r="D142" s="69">
        <v>45.75323</v>
      </c>
      <c r="E142" s="69">
        <v>45.65092</v>
      </c>
      <c r="F142" s="69">
        <v>45.93854</v>
      </c>
      <c r="G142" s="69">
        <v>44.00243</v>
      </c>
      <c r="H142" s="69">
        <v>43.85916</v>
      </c>
      <c r="I142" s="69">
        <v>43.48956</v>
      </c>
      <c r="J142" s="69">
        <v>43.24996</v>
      </c>
      <c r="K142" s="69">
        <v>42.305099999999996</v>
      </c>
      <c r="L142" s="69">
        <v>42.69481</v>
      </c>
      <c r="M142" s="69">
        <v>42.44135</v>
      </c>
      <c r="N142" s="69">
        <v>42.84543</v>
      </c>
      <c r="O142" s="69">
        <v>43.27592</v>
      </c>
      <c r="P142" s="69">
        <v>42.65701</v>
      </c>
      <c r="Q142" s="69">
        <v>41.83292</v>
      </c>
      <c r="R142" s="69">
        <v>40.71464</v>
      </c>
      <c r="S142" s="69">
        <v>41.2873</v>
      </c>
      <c r="T142" s="69">
        <v>40.50262</v>
      </c>
      <c r="U142" s="69">
        <v>41.03263</v>
      </c>
    </row>
    <row r="143" spans="2:21" ht="12.75" customHeight="1">
      <c r="B143" s="70" t="s">
        <v>26</v>
      </c>
      <c r="C143" s="69">
        <v>10.206389999999999</v>
      </c>
      <c r="D143" s="69">
        <v>11.35925</v>
      </c>
      <c r="E143" s="69">
        <v>11.359350000000001</v>
      </c>
      <c r="F143" s="69">
        <v>11.565809999999999</v>
      </c>
      <c r="G143" s="69">
        <v>11.99854</v>
      </c>
      <c r="H143" s="69">
        <v>12.20697</v>
      </c>
      <c r="I143" s="69">
        <v>12.073559999999999</v>
      </c>
      <c r="J143" s="69">
        <v>12.30565</v>
      </c>
      <c r="K143" s="69">
        <v>12.53275</v>
      </c>
      <c r="L143" s="69">
        <v>12.448129999999999</v>
      </c>
      <c r="M143" s="69">
        <v>12.44834</v>
      </c>
      <c r="N143" s="69">
        <v>12.46298</v>
      </c>
      <c r="O143" s="69">
        <v>12.143379999999999</v>
      </c>
      <c r="P143" s="69">
        <v>12.08865</v>
      </c>
      <c r="Q143" s="69">
        <v>12.02585</v>
      </c>
      <c r="R143" s="69">
        <v>11.809299999999999</v>
      </c>
      <c r="S143" s="69">
        <v>11.926870000000001</v>
      </c>
      <c r="T143" s="69">
        <v>12.1164</v>
      </c>
      <c r="U143" s="69">
        <v>12.250290000000001</v>
      </c>
    </row>
    <row r="144" spans="2:21" ht="12.75" customHeight="1">
      <c r="B144" s="70" t="s">
        <v>155</v>
      </c>
      <c r="C144" s="69" t="s">
        <v>132</v>
      </c>
      <c r="D144" s="69" t="s">
        <v>132</v>
      </c>
      <c r="E144" s="69" t="s">
        <v>132</v>
      </c>
      <c r="F144" s="69" t="s">
        <v>132</v>
      </c>
      <c r="G144" s="69" t="s">
        <v>132</v>
      </c>
      <c r="H144" s="69" t="s">
        <v>132</v>
      </c>
      <c r="I144" s="69" t="s">
        <v>132</v>
      </c>
      <c r="J144" s="69" t="s">
        <v>132</v>
      </c>
      <c r="K144" s="69" t="s">
        <v>132</v>
      </c>
      <c r="L144" s="69" t="s">
        <v>132</v>
      </c>
      <c r="M144" s="69" t="s">
        <v>132</v>
      </c>
      <c r="N144" s="69" t="s">
        <v>132</v>
      </c>
      <c r="O144" s="69" t="s">
        <v>132</v>
      </c>
      <c r="P144" s="69">
        <v>3.5293400000000004</v>
      </c>
      <c r="Q144" s="69" t="s">
        <v>132</v>
      </c>
      <c r="R144" s="69" t="s">
        <v>132</v>
      </c>
      <c r="S144" s="69" t="s">
        <v>132</v>
      </c>
      <c r="T144" s="69" t="s">
        <v>132</v>
      </c>
      <c r="U144" s="69" t="s">
        <v>132</v>
      </c>
    </row>
    <row r="145" spans="2:21" ht="12.75" customHeight="1">
      <c r="B145" s="71" t="s">
        <v>156</v>
      </c>
      <c r="C145" s="68">
        <v>31.95402</v>
      </c>
      <c r="D145" s="68">
        <v>29.557290000000002</v>
      </c>
      <c r="E145" s="68">
        <v>29.90652</v>
      </c>
      <c r="F145" s="68">
        <v>30.350669999999997</v>
      </c>
      <c r="G145" s="68">
        <v>29.109779999999997</v>
      </c>
      <c r="H145" s="68">
        <v>29.28427</v>
      </c>
      <c r="I145" s="68">
        <v>29.27421</v>
      </c>
      <c r="J145" s="68">
        <v>29.48148</v>
      </c>
      <c r="K145" s="68">
        <v>29.55498</v>
      </c>
      <c r="L145" s="68">
        <v>29.463</v>
      </c>
      <c r="M145" s="68">
        <v>28.74774</v>
      </c>
      <c r="N145" s="68">
        <v>28.70385</v>
      </c>
      <c r="O145" s="68">
        <v>28.717080000000003</v>
      </c>
      <c r="P145" s="68">
        <v>28.51422</v>
      </c>
      <c r="Q145" s="68">
        <v>28.463189999999997</v>
      </c>
      <c r="R145" s="68">
        <v>28.20006</v>
      </c>
      <c r="S145" s="68">
        <v>29.27862</v>
      </c>
      <c r="T145" s="68">
        <v>29.60538</v>
      </c>
      <c r="U145" s="68">
        <v>29.776529999999998</v>
      </c>
    </row>
    <row r="146" spans="2:21" ht="12.75" customHeight="1">
      <c r="B146" s="71" t="s">
        <v>27</v>
      </c>
      <c r="C146" s="68">
        <v>4.58837</v>
      </c>
      <c r="D146" s="68">
        <v>3.81492</v>
      </c>
      <c r="E146" s="68">
        <v>3.79356</v>
      </c>
      <c r="F146" s="68">
        <v>3.3948</v>
      </c>
      <c r="G146" s="68">
        <v>3.2648099999999998</v>
      </c>
      <c r="H146" s="68">
        <v>3.23893</v>
      </c>
      <c r="I146" s="68">
        <v>3.10886</v>
      </c>
      <c r="J146" s="68">
        <v>3.00902</v>
      </c>
      <c r="K146" s="68">
        <v>3.0052</v>
      </c>
      <c r="L146" s="68">
        <v>2.93852</v>
      </c>
      <c r="M146" s="68">
        <v>2.88659</v>
      </c>
      <c r="N146" s="68">
        <v>2.8704099999999997</v>
      </c>
      <c r="O146" s="68">
        <v>2.7878000000000003</v>
      </c>
      <c r="P146" s="68">
        <v>2.69254</v>
      </c>
      <c r="Q146" s="68">
        <v>2.69227</v>
      </c>
      <c r="R146" s="68">
        <v>2.68248</v>
      </c>
      <c r="S146" s="68">
        <v>2.68082</v>
      </c>
      <c r="T146" s="68" t="s">
        <v>132</v>
      </c>
      <c r="U146" s="68" t="s">
        <v>132</v>
      </c>
    </row>
    <row r="147" spans="2:21" ht="12.75" customHeight="1">
      <c r="B147" s="71" t="s">
        <v>28</v>
      </c>
      <c r="C147" s="68">
        <v>42.945269999999994</v>
      </c>
      <c r="D147" s="68">
        <v>30.59636</v>
      </c>
      <c r="E147" s="68">
        <v>30.151049999999998</v>
      </c>
      <c r="F147" s="68">
        <v>28.701240000000002</v>
      </c>
      <c r="G147" s="68">
        <v>26.70934</v>
      </c>
      <c r="H147" s="68">
        <v>25.873189999999997</v>
      </c>
      <c r="I147" s="68">
        <v>26.4146</v>
      </c>
      <c r="J147" s="68">
        <v>26.43654</v>
      </c>
      <c r="K147" s="68">
        <v>27.23149</v>
      </c>
      <c r="L147" s="68">
        <v>27.33028</v>
      </c>
      <c r="M147" s="68">
        <v>26.428819999999998</v>
      </c>
      <c r="N147" s="68">
        <v>26.367729999999998</v>
      </c>
      <c r="O147" s="68">
        <v>26.036060000000003</v>
      </c>
      <c r="P147" s="68">
        <v>24.98363</v>
      </c>
      <c r="Q147" s="68">
        <v>25.113220000000002</v>
      </c>
      <c r="R147" s="68">
        <v>24.0706</v>
      </c>
      <c r="S147" s="68">
        <v>22.59041</v>
      </c>
      <c r="T147" s="68">
        <v>22.23137</v>
      </c>
      <c r="U147" s="68">
        <v>22.23724</v>
      </c>
    </row>
    <row r="148" spans="2:21" ht="12.75" customHeight="1">
      <c r="B148" s="71" t="s">
        <v>69</v>
      </c>
      <c r="C148" s="68">
        <v>593.41493</v>
      </c>
      <c r="D148" s="68">
        <v>461.16865</v>
      </c>
      <c r="E148" s="68">
        <v>448.96576</v>
      </c>
      <c r="F148" s="68">
        <v>424.18928999999997</v>
      </c>
      <c r="G148" s="68">
        <v>424.7632</v>
      </c>
      <c r="H148" s="68">
        <v>424.99940999999995</v>
      </c>
      <c r="I148" s="68">
        <v>434.61341999999996</v>
      </c>
      <c r="J148" s="68">
        <v>439.26649</v>
      </c>
      <c r="K148" s="68">
        <v>445.85143</v>
      </c>
      <c r="L148" s="68">
        <v>460.95463</v>
      </c>
      <c r="M148" s="68">
        <v>490.25132</v>
      </c>
      <c r="N148" s="68">
        <v>473.51425</v>
      </c>
      <c r="O148" s="68">
        <v>484.71668</v>
      </c>
      <c r="P148" s="68">
        <v>489.77929</v>
      </c>
      <c r="Q148" s="68">
        <v>492.92569</v>
      </c>
      <c r="R148" s="68">
        <v>464.72426</v>
      </c>
      <c r="S148" s="68">
        <v>491.22126000000003</v>
      </c>
      <c r="T148" s="68">
        <v>506.77065999999996</v>
      </c>
      <c r="U148" s="68">
        <v>502.55557</v>
      </c>
    </row>
    <row r="149" spans="2:21" ht="12.75" customHeight="1">
      <c r="B149" s="71" t="s">
        <v>106</v>
      </c>
      <c r="C149" s="68" t="s">
        <v>132</v>
      </c>
      <c r="D149" s="68" t="s">
        <v>132</v>
      </c>
      <c r="E149" s="68" t="s">
        <v>132</v>
      </c>
      <c r="F149" s="68" t="s">
        <v>132</v>
      </c>
      <c r="G149" s="68" t="s">
        <v>132</v>
      </c>
      <c r="H149" s="68" t="s">
        <v>132</v>
      </c>
      <c r="I149" s="68" t="s">
        <v>132</v>
      </c>
      <c r="J149" s="68" t="s">
        <v>132</v>
      </c>
      <c r="K149" s="68">
        <v>1.26107</v>
      </c>
      <c r="L149" s="68" t="s">
        <v>132</v>
      </c>
      <c r="M149" s="68" t="s">
        <v>132</v>
      </c>
      <c r="N149" s="68">
        <v>1.50812</v>
      </c>
      <c r="O149" s="68" t="s">
        <v>132</v>
      </c>
      <c r="P149" s="68" t="s">
        <v>132</v>
      </c>
      <c r="Q149" s="68" t="s">
        <v>132</v>
      </c>
      <c r="R149" s="68" t="s">
        <v>132</v>
      </c>
      <c r="S149" s="68" t="s">
        <v>132</v>
      </c>
      <c r="T149" s="68" t="s">
        <v>132</v>
      </c>
      <c r="U149" s="68" t="s">
        <v>132</v>
      </c>
    </row>
    <row r="150" spans="2:21" ht="12.75" customHeight="1">
      <c r="B150" s="70" t="s">
        <v>70</v>
      </c>
      <c r="C150" s="69" t="s">
        <v>132</v>
      </c>
      <c r="D150" s="69" t="s">
        <v>132</v>
      </c>
      <c r="E150" s="69" t="s">
        <v>132</v>
      </c>
      <c r="F150" s="69" t="s">
        <v>132</v>
      </c>
      <c r="G150" s="69" t="s">
        <v>132</v>
      </c>
      <c r="H150" s="69" t="s">
        <v>132</v>
      </c>
      <c r="I150" s="69">
        <v>0.16446</v>
      </c>
      <c r="J150" s="69" t="s">
        <v>132</v>
      </c>
      <c r="K150" s="69" t="s">
        <v>132</v>
      </c>
      <c r="L150" s="69" t="s">
        <v>132</v>
      </c>
      <c r="M150" s="69" t="s">
        <v>132</v>
      </c>
      <c r="N150" s="69" t="s">
        <v>132</v>
      </c>
      <c r="O150" s="69" t="s">
        <v>132</v>
      </c>
      <c r="P150" s="69" t="s">
        <v>132</v>
      </c>
      <c r="Q150" s="69" t="s">
        <v>132</v>
      </c>
      <c r="R150" s="69" t="s">
        <v>132</v>
      </c>
      <c r="S150" s="69" t="s">
        <v>132</v>
      </c>
      <c r="T150" s="69" t="s">
        <v>132</v>
      </c>
      <c r="U150" s="69" t="s">
        <v>132</v>
      </c>
    </row>
    <row r="151" spans="2:21" ht="12.75">
      <c r="B151" s="70" t="s">
        <v>157</v>
      </c>
      <c r="C151" s="69">
        <v>0.06211</v>
      </c>
      <c r="D151" s="69" t="s">
        <v>132</v>
      </c>
      <c r="E151" s="69" t="s">
        <v>132</v>
      </c>
      <c r="F151" s="69">
        <v>0.06437999999999999</v>
      </c>
      <c r="G151" s="69" t="s">
        <v>132</v>
      </c>
      <c r="H151" s="69" t="s">
        <v>132</v>
      </c>
      <c r="I151" s="69" t="s">
        <v>132</v>
      </c>
      <c r="J151" s="69" t="s">
        <v>132</v>
      </c>
      <c r="K151" s="69" t="s">
        <v>132</v>
      </c>
      <c r="L151" s="69" t="s">
        <v>132</v>
      </c>
      <c r="M151" s="69" t="s">
        <v>132</v>
      </c>
      <c r="N151" s="69" t="s">
        <v>132</v>
      </c>
      <c r="O151" s="69" t="s">
        <v>132</v>
      </c>
      <c r="P151" s="69" t="s">
        <v>132</v>
      </c>
      <c r="Q151" s="69" t="s">
        <v>132</v>
      </c>
      <c r="R151" s="69" t="s">
        <v>132</v>
      </c>
      <c r="S151" s="69" t="s">
        <v>132</v>
      </c>
      <c r="T151" s="69" t="s">
        <v>132</v>
      </c>
      <c r="U151" s="69" t="s">
        <v>132</v>
      </c>
    </row>
    <row r="152" spans="2:21" ht="12.75" customHeight="1">
      <c r="B152" s="70" t="s">
        <v>139</v>
      </c>
      <c r="C152" s="69" t="s">
        <v>132</v>
      </c>
      <c r="D152" s="69" t="s">
        <v>132</v>
      </c>
      <c r="E152" s="69" t="s">
        <v>132</v>
      </c>
      <c r="F152" s="69" t="s">
        <v>132</v>
      </c>
      <c r="G152" s="69" t="s">
        <v>132</v>
      </c>
      <c r="H152" s="69" t="s">
        <v>132</v>
      </c>
      <c r="I152" s="69" t="s">
        <v>132</v>
      </c>
      <c r="J152" s="69" t="s">
        <v>132</v>
      </c>
      <c r="K152" s="69" t="s">
        <v>132</v>
      </c>
      <c r="L152" s="69" t="s">
        <v>132</v>
      </c>
      <c r="M152" s="69" t="s">
        <v>132</v>
      </c>
      <c r="N152" s="69" t="s">
        <v>132</v>
      </c>
      <c r="O152" s="69" t="s">
        <v>132</v>
      </c>
      <c r="P152" s="69">
        <v>0.0034</v>
      </c>
      <c r="Q152" s="69" t="s">
        <v>132</v>
      </c>
      <c r="R152" s="69" t="s">
        <v>132</v>
      </c>
      <c r="S152" s="69" t="s">
        <v>132</v>
      </c>
      <c r="T152" s="69" t="s">
        <v>132</v>
      </c>
      <c r="U152" s="69" t="s">
        <v>132</v>
      </c>
    </row>
    <row r="153" spans="2:21" ht="12.75" customHeight="1">
      <c r="B153" s="70" t="s">
        <v>107</v>
      </c>
      <c r="C153" s="69" t="s">
        <v>132</v>
      </c>
      <c r="D153" s="69" t="s">
        <v>132</v>
      </c>
      <c r="E153" s="69" t="s">
        <v>132</v>
      </c>
      <c r="F153" s="69" t="s">
        <v>132</v>
      </c>
      <c r="G153" s="69">
        <v>0.02629</v>
      </c>
      <c r="H153" s="69" t="s">
        <v>132</v>
      </c>
      <c r="I153" s="69" t="s">
        <v>132</v>
      </c>
      <c r="J153" s="69" t="s">
        <v>132</v>
      </c>
      <c r="K153" s="69" t="s">
        <v>132</v>
      </c>
      <c r="L153" s="69" t="s">
        <v>132</v>
      </c>
      <c r="M153" s="69" t="s">
        <v>132</v>
      </c>
      <c r="N153" s="69">
        <v>0.026359999999999998</v>
      </c>
      <c r="O153" s="69" t="s">
        <v>132</v>
      </c>
      <c r="P153" s="69" t="s">
        <v>132</v>
      </c>
      <c r="Q153" s="69" t="s">
        <v>132</v>
      </c>
      <c r="R153" s="69" t="s">
        <v>132</v>
      </c>
      <c r="S153" s="69" t="s">
        <v>132</v>
      </c>
      <c r="T153" s="69" t="s">
        <v>132</v>
      </c>
      <c r="U153" s="69" t="s">
        <v>132</v>
      </c>
    </row>
    <row r="154" spans="2:21" ht="12.75" customHeight="1">
      <c r="B154" s="70" t="s">
        <v>130</v>
      </c>
      <c r="C154" s="69">
        <v>16.52699</v>
      </c>
      <c r="D154" s="69" t="s">
        <v>132</v>
      </c>
      <c r="E154" s="69" t="s">
        <v>132</v>
      </c>
      <c r="F154" s="69" t="s">
        <v>132</v>
      </c>
      <c r="G154" s="69" t="s">
        <v>132</v>
      </c>
      <c r="H154" s="69" t="s">
        <v>132</v>
      </c>
      <c r="I154" s="69">
        <v>27.55181</v>
      </c>
      <c r="J154" s="69" t="s">
        <v>132</v>
      </c>
      <c r="K154" s="69" t="s">
        <v>132</v>
      </c>
      <c r="L154" s="69" t="s">
        <v>132</v>
      </c>
      <c r="M154" s="69" t="s">
        <v>132</v>
      </c>
      <c r="N154" s="69" t="s">
        <v>132</v>
      </c>
      <c r="O154" s="69" t="s">
        <v>132</v>
      </c>
      <c r="P154" s="69" t="s">
        <v>132</v>
      </c>
      <c r="Q154" s="69" t="s">
        <v>132</v>
      </c>
      <c r="R154" s="69" t="s">
        <v>132</v>
      </c>
      <c r="S154" s="69" t="s">
        <v>132</v>
      </c>
      <c r="T154" s="69" t="s">
        <v>132</v>
      </c>
      <c r="U154" s="69" t="s">
        <v>132</v>
      </c>
    </row>
    <row r="155" spans="2:21" ht="12.75" customHeight="1">
      <c r="B155" s="71" t="s">
        <v>108</v>
      </c>
      <c r="C155" s="68" t="s">
        <v>132</v>
      </c>
      <c r="D155" s="68" t="s">
        <v>132</v>
      </c>
      <c r="E155" s="68" t="s">
        <v>132</v>
      </c>
      <c r="F155" s="68" t="s">
        <v>132</v>
      </c>
      <c r="G155" s="68" t="s">
        <v>132</v>
      </c>
      <c r="H155" s="68" t="s">
        <v>132</v>
      </c>
      <c r="I155" s="68">
        <v>6.475479999999999</v>
      </c>
      <c r="J155" s="68" t="s">
        <v>132</v>
      </c>
      <c r="K155" s="68" t="s">
        <v>132</v>
      </c>
      <c r="L155" s="68" t="s">
        <v>132</v>
      </c>
      <c r="M155" s="68" t="s">
        <v>132</v>
      </c>
      <c r="N155" s="68" t="s">
        <v>132</v>
      </c>
      <c r="O155" s="68" t="s">
        <v>132</v>
      </c>
      <c r="P155" s="68" t="s">
        <v>132</v>
      </c>
      <c r="Q155" s="68" t="s">
        <v>132</v>
      </c>
      <c r="R155" s="68" t="s">
        <v>132</v>
      </c>
      <c r="S155" s="68" t="s">
        <v>132</v>
      </c>
      <c r="T155" s="68" t="s">
        <v>132</v>
      </c>
      <c r="U155" s="68" t="s">
        <v>132</v>
      </c>
    </row>
    <row r="156" spans="2:21" ht="12.75" customHeight="1">
      <c r="B156" s="71" t="s">
        <v>158</v>
      </c>
      <c r="C156" s="68">
        <v>9.08166</v>
      </c>
      <c r="D156" s="68" t="s">
        <v>132</v>
      </c>
      <c r="E156" s="68" t="s">
        <v>132</v>
      </c>
      <c r="F156" s="68" t="s">
        <v>132</v>
      </c>
      <c r="G156" s="68">
        <v>8.91471</v>
      </c>
      <c r="H156" s="68" t="s">
        <v>132</v>
      </c>
      <c r="I156" s="68" t="s">
        <v>132</v>
      </c>
      <c r="J156" s="68" t="s">
        <v>132</v>
      </c>
      <c r="K156" s="68" t="s">
        <v>132</v>
      </c>
      <c r="L156" s="68" t="s">
        <v>132</v>
      </c>
      <c r="M156" s="68" t="s">
        <v>132</v>
      </c>
      <c r="N156" s="68" t="s">
        <v>132</v>
      </c>
      <c r="O156" s="68" t="s">
        <v>132</v>
      </c>
      <c r="P156" s="68" t="s">
        <v>132</v>
      </c>
      <c r="Q156" s="68" t="s">
        <v>132</v>
      </c>
      <c r="R156" s="68" t="s">
        <v>132</v>
      </c>
      <c r="S156" s="68" t="s">
        <v>132</v>
      </c>
      <c r="T156" s="68" t="s">
        <v>132</v>
      </c>
      <c r="U156" s="68" t="s">
        <v>132</v>
      </c>
    </row>
    <row r="157" spans="2:21" ht="12.75" customHeight="1">
      <c r="B157" s="71" t="s">
        <v>109</v>
      </c>
      <c r="C157" s="68" t="s">
        <v>132</v>
      </c>
      <c r="D157" s="68">
        <v>0.04729</v>
      </c>
      <c r="E157" s="68" t="s">
        <v>132</v>
      </c>
      <c r="F157" s="68" t="s">
        <v>132</v>
      </c>
      <c r="G157" s="68" t="s">
        <v>132</v>
      </c>
      <c r="H157" s="68" t="s">
        <v>132</v>
      </c>
      <c r="I157" s="68">
        <v>0.0576</v>
      </c>
      <c r="J157" s="68" t="s">
        <v>132</v>
      </c>
      <c r="K157" s="68" t="s">
        <v>132</v>
      </c>
      <c r="L157" s="68" t="s">
        <v>132</v>
      </c>
      <c r="M157" s="68" t="s">
        <v>132</v>
      </c>
      <c r="N157" s="68" t="s">
        <v>132</v>
      </c>
      <c r="O157" s="68" t="s">
        <v>132</v>
      </c>
      <c r="P157" s="68" t="s">
        <v>132</v>
      </c>
      <c r="Q157" s="68" t="s">
        <v>132</v>
      </c>
      <c r="R157" s="68" t="s">
        <v>132</v>
      </c>
      <c r="S157" s="68" t="s">
        <v>132</v>
      </c>
      <c r="T157" s="68" t="s">
        <v>132</v>
      </c>
      <c r="U157" s="68" t="s">
        <v>132</v>
      </c>
    </row>
    <row r="158" spans="2:21" ht="12.75" customHeight="1">
      <c r="B158" s="71" t="s">
        <v>159</v>
      </c>
      <c r="C158" s="68" t="s">
        <v>132</v>
      </c>
      <c r="D158" s="68" t="s">
        <v>132</v>
      </c>
      <c r="E158" s="68" t="s">
        <v>132</v>
      </c>
      <c r="F158" s="68" t="s">
        <v>132</v>
      </c>
      <c r="G158" s="68" t="s">
        <v>132</v>
      </c>
      <c r="H158" s="68" t="s">
        <v>132</v>
      </c>
      <c r="I158" s="68">
        <v>0.11172</v>
      </c>
      <c r="J158" s="68" t="s">
        <v>132</v>
      </c>
      <c r="K158" s="68" t="s">
        <v>132</v>
      </c>
      <c r="L158" s="68" t="s">
        <v>132</v>
      </c>
      <c r="M158" s="68" t="s">
        <v>132</v>
      </c>
      <c r="N158" s="68" t="s">
        <v>132</v>
      </c>
      <c r="O158" s="68" t="s">
        <v>132</v>
      </c>
      <c r="P158" s="68" t="s">
        <v>132</v>
      </c>
      <c r="Q158" s="68" t="s">
        <v>132</v>
      </c>
      <c r="R158" s="68" t="s">
        <v>132</v>
      </c>
      <c r="S158" s="68">
        <v>0.1139</v>
      </c>
      <c r="T158" s="68" t="s">
        <v>132</v>
      </c>
      <c r="U158" s="68" t="s">
        <v>132</v>
      </c>
    </row>
    <row r="159" spans="2:21" ht="12.75" customHeight="1">
      <c r="B159" s="71" t="s">
        <v>71</v>
      </c>
      <c r="C159" s="68">
        <v>5.1868</v>
      </c>
      <c r="D159" s="68">
        <v>4.61402</v>
      </c>
      <c r="E159" s="68">
        <v>4.607810000000001</v>
      </c>
      <c r="F159" s="68">
        <v>4.31026</v>
      </c>
      <c r="G159" s="68">
        <v>4.5143</v>
      </c>
      <c r="H159" s="68">
        <v>4.714300000000001</v>
      </c>
      <c r="I159" s="68">
        <v>4.41922</v>
      </c>
      <c r="J159" s="68">
        <v>4.4834700000000005</v>
      </c>
      <c r="K159" s="68">
        <v>5.04016</v>
      </c>
      <c r="L159" s="68">
        <v>4.874020000000001</v>
      </c>
      <c r="M159" s="68">
        <v>4.76345</v>
      </c>
      <c r="N159" s="68">
        <v>4.55388</v>
      </c>
      <c r="O159" s="68">
        <v>4.64046</v>
      </c>
      <c r="P159" s="68">
        <v>4.54021</v>
      </c>
      <c r="Q159" s="68">
        <v>4.67846</v>
      </c>
      <c r="R159" s="68">
        <v>4.346220000000001</v>
      </c>
      <c r="S159" s="68">
        <v>4.21629</v>
      </c>
      <c r="T159" s="68">
        <v>4.2520500000000006</v>
      </c>
      <c r="U159" s="68">
        <v>4.32739</v>
      </c>
    </row>
    <row r="160" spans="2:21" ht="12.75" customHeight="1">
      <c r="B160" s="70" t="s">
        <v>29</v>
      </c>
      <c r="C160" s="69">
        <v>2.11944</v>
      </c>
      <c r="D160" s="69">
        <v>2.0618499999999997</v>
      </c>
      <c r="E160" s="69">
        <v>2.02608</v>
      </c>
      <c r="F160" s="69">
        <v>2.03483</v>
      </c>
      <c r="G160" s="69">
        <v>2.07294</v>
      </c>
      <c r="H160" s="69">
        <v>2.05202</v>
      </c>
      <c r="I160" s="69">
        <v>2.15163</v>
      </c>
      <c r="J160" s="69">
        <v>2.12404</v>
      </c>
      <c r="K160" s="69">
        <v>2.21701</v>
      </c>
      <c r="L160" s="69">
        <v>2.17135</v>
      </c>
      <c r="M160" s="69">
        <v>2.15368</v>
      </c>
      <c r="N160" s="69">
        <v>2.14427</v>
      </c>
      <c r="O160" s="69">
        <v>2.1259200000000003</v>
      </c>
      <c r="P160" s="69">
        <v>2.14196</v>
      </c>
      <c r="Q160" s="69">
        <v>2.0167100000000002</v>
      </c>
      <c r="R160" s="69">
        <v>1.95365</v>
      </c>
      <c r="S160" s="69">
        <v>1.92085</v>
      </c>
      <c r="T160" s="69">
        <v>1.9157899999999999</v>
      </c>
      <c r="U160" s="69">
        <v>1.86829</v>
      </c>
    </row>
    <row r="161" spans="2:21" ht="12.75" customHeight="1">
      <c r="B161" s="70" t="s">
        <v>131</v>
      </c>
      <c r="C161" s="69">
        <v>43.11489</v>
      </c>
      <c r="D161" s="69" t="s">
        <v>132</v>
      </c>
      <c r="E161" s="69" t="s">
        <v>132</v>
      </c>
      <c r="F161" s="69" t="s">
        <v>132</v>
      </c>
      <c r="G161" s="69" t="s">
        <v>132</v>
      </c>
      <c r="H161" s="69" t="s">
        <v>132</v>
      </c>
      <c r="I161" s="69" t="s">
        <v>132</v>
      </c>
      <c r="J161" s="69" t="s">
        <v>132</v>
      </c>
      <c r="K161" s="69" t="s">
        <v>132</v>
      </c>
      <c r="L161" s="69" t="s">
        <v>132</v>
      </c>
      <c r="M161" s="69" t="s">
        <v>132</v>
      </c>
      <c r="N161" s="69" t="s">
        <v>132</v>
      </c>
      <c r="O161" s="69" t="s">
        <v>132</v>
      </c>
      <c r="P161" s="69" t="s">
        <v>132</v>
      </c>
      <c r="Q161" s="69" t="s">
        <v>132</v>
      </c>
      <c r="R161" s="69" t="s">
        <v>132</v>
      </c>
      <c r="S161" s="69" t="s">
        <v>132</v>
      </c>
      <c r="T161" s="69" t="s">
        <v>132</v>
      </c>
      <c r="U161" s="69" t="s">
        <v>132</v>
      </c>
    </row>
    <row r="162" spans="2:21" ht="12.75" customHeight="1">
      <c r="B162" s="70" t="s">
        <v>160</v>
      </c>
      <c r="C162" s="69" t="s">
        <v>132</v>
      </c>
      <c r="D162" s="69" t="s">
        <v>132</v>
      </c>
      <c r="E162" s="69" t="s">
        <v>132</v>
      </c>
      <c r="F162" s="69" t="s">
        <v>132</v>
      </c>
      <c r="G162" s="69" t="s">
        <v>132</v>
      </c>
      <c r="H162" s="69" t="s">
        <v>132</v>
      </c>
      <c r="I162" s="69" t="s">
        <v>132</v>
      </c>
      <c r="J162" s="69" t="s">
        <v>132</v>
      </c>
      <c r="K162" s="69" t="s">
        <v>132</v>
      </c>
      <c r="L162" s="69" t="s">
        <v>132</v>
      </c>
      <c r="M162" s="69" t="s">
        <v>132</v>
      </c>
      <c r="N162" s="69" t="s">
        <v>132</v>
      </c>
      <c r="O162" s="69" t="s">
        <v>132</v>
      </c>
      <c r="P162" s="69" t="s">
        <v>132</v>
      </c>
      <c r="Q162" s="69" t="s">
        <v>132</v>
      </c>
      <c r="R162" s="69" t="s">
        <v>132</v>
      </c>
      <c r="S162" s="69" t="s">
        <v>132</v>
      </c>
      <c r="T162" s="69" t="s">
        <v>132</v>
      </c>
      <c r="U162" s="69" t="s">
        <v>132</v>
      </c>
    </row>
    <row r="163" spans="2:21" ht="12.75" customHeight="1">
      <c r="B163" s="70" t="s">
        <v>30</v>
      </c>
      <c r="C163" s="69">
        <v>26.218130000000002</v>
      </c>
      <c r="D163" s="69">
        <v>28.129540000000002</v>
      </c>
      <c r="E163" s="69">
        <v>29.48218</v>
      </c>
      <c r="F163" s="69">
        <v>30.1137</v>
      </c>
      <c r="G163" s="69">
        <v>30.88306</v>
      </c>
      <c r="H163" s="69">
        <v>31.00718</v>
      </c>
      <c r="I163" s="69">
        <v>31.84087</v>
      </c>
      <c r="J163" s="69">
        <v>32.62638</v>
      </c>
      <c r="K163" s="69">
        <v>32.905199999999994</v>
      </c>
      <c r="L163" s="69">
        <v>33.04173</v>
      </c>
      <c r="M163" s="69">
        <v>32.7562</v>
      </c>
      <c r="N163" s="69">
        <v>32.667049999999996</v>
      </c>
      <c r="O163" s="69">
        <v>32.76963</v>
      </c>
      <c r="P163" s="69">
        <v>33.137730000000005</v>
      </c>
      <c r="Q163" s="69">
        <v>32.48604</v>
      </c>
      <c r="R163" s="69">
        <v>33.2844</v>
      </c>
      <c r="S163" s="69">
        <v>32.337270000000004</v>
      </c>
      <c r="T163" s="69">
        <v>32.3059</v>
      </c>
      <c r="U163" s="69">
        <v>32.31802</v>
      </c>
    </row>
    <row r="164" spans="2:21" ht="12.75" customHeight="1">
      <c r="B164" s="70" t="s">
        <v>72</v>
      </c>
      <c r="C164" s="69" t="s">
        <v>132</v>
      </c>
      <c r="D164" s="69">
        <v>16.044</v>
      </c>
      <c r="E164" s="69" t="s">
        <v>132</v>
      </c>
      <c r="F164" s="69" t="s">
        <v>132</v>
      </c>
      <c r="G164" s="69" t="s">
        <v>132</v>
      </c>
      <c r="H164" s="69" t="s">
        <v>132</v>
      </c>
      <c r="I164" s="69">
        <v>6.80253</v>
      </c>
      <c r="J164" s="69" t="s">
        <v>132</v>
      </c>
      <c r="K164" s="69" t="s">
        <v>132</v>
      </c>
      <c r="L164" s="69" t="s">
        <v>132</v>
      </c>
      <c r="M164" s="69" t="s">
        <v>132</v>
      </c>
      <c r="N164" s="69" t="s">
        <v>132</v>
      </c>
      <c r="O164" s="69" t="s">
        <v>132</v>
      </c>
      <c r="P164" s="69" t="s">
        <v>132</v>
      </c>
      <c r="Q164" s="69" t="s">
        <v>132</v>
      </c>
      <c r="R164" s="69" t="s">
        <v>132</v>
      </c>
      <c r="S164" s="69" t="s">
        <v>132</v>
      </c>
      <c r="T164" s="69" t="s">
        <v>132</v>
      </c>
      <c r="U164" s="69" t="s">
        <v>132</v>
      </c>
    </row>
    <row r="165" spans="2:21" ht="12.75" customHeight="1">
      <c r="B165" s="71" t="s">
        <v>73</v>
      </c>
      <c r="C165" s="68" t="s">
        <v>132</v>
      </c>
      <c r="D165" s="68">
        <v>39.774</v>
      </c>
      <c r="E165" s="68" t="s">
        <v>132</v>
      </c>
      <c r="F165" s="68" t="s">
        <v>132</v>
      </c>
      <c r="G165" s="68" t="s">
        <v>132</v>
      </c>
      <c r="H165" s="68" t="s">
        <v>132</v>
      </c>
      <c r="I165" s="68">
        <v>43.986599999999996</v>
      </c>
      <c r="J165" s="68" t="s">
        <v>132</v>
      </c>
      <c r="K165" s="68" t="s">
        <v>132</v>
      </c>
      <c r="L165" s="68" t="s">
        <v>132</v>
      </c>
      <c r="M165" s="68" t="s">
        <v>132</v>
      </c>
      <c r="N165" s="68" t="s">
        <v>132</v>
      </c>
      <c r="O165" s="68" t="s">
        <v>132</v>
      </c>
      <c r="P165" s="68" t="s">
        <v>132</v>
      </c>
      <c r="Q165" s="68" t="s">
        <v>132</v>
      </c>
      <c r="R165" s="68" t="s">
        <v>132</v>
      </c>
      <c r="S165" s="68" t="s">
        <v>132</v>
      </c>
      <c r="T165" s="68" t="s">
        <v>132</v>
      </c>
      <c r="U165" s="68" t="s">
        <v>132</v>
      </c>
    </row>
    <row r="166" spans="2:21" s="67" customFormat="1" ht="12.75">
      <c r="B166" s="71" t="s">
        <v>110</v>
      </c>
      <c r="C166" s="68" t="s">
        <v>132</v>
      </c>
      <c r="D166" s="68" t="s">
        <v>132</v>
      </c>
      <c r="E166" s="68" t="s">
        <v>132</v>
      </c>
      <c r="F166" s="68" t="s">
        <v>132</v>
      </c>
      <c r="G166" s="68" t="s">
        <v>132</v>
      </c>
      <c r="H166" s="68" t="s">
        <v>132</v>
      </c>
      <c r="I166" s="68" t="s">
        <v>132</v>
      </c>
      <c r="J166" s="68" t="s">
        <v>132</v>
      </c>
      <c r="K166" s="68" t="s">
        <v>132</v>
      </c>
      <c r="L166" s="68">
        <v>0.861</v>
      </c>
      <c r="M166" s="68" t="s">
        <v>132</v>
      </c>
      <c r="N166" s="68" t="s">
        <v>132</v>
      </c>
      <c r="O166" s="68" t="s">
        <v>132</v>
      </c>
      <c r="P166" s="68" t="s">
        <v>132</v>
      </c>
      <c r="Q166" s="68" t="s">
        <v>132</v>
      </c>
      <c r="R166" s="68" t="s">
        <v>132</v>
      </c>
      <c r="S166" s="68" t="s">
        <v>132</v>
      </c>
      <c r="T166" s="68" t="s">
        <v>132</v>
      </c>
      <c r="U166" s="68" t="s">
        <v>132</v>
      </c>
    </row>
    <row r="167" spans="2:21" ht="12.75" customHeight="1">
      <c r="B167" s="71" t="s">
        <v>31</v>
      </c>
      <c r="C167" s="68">
        <v>6.98544</v>
      </c>
      <c r="D167" s="68">
        <v>6.88504</v>
      </c>
      <c r="E167" s="68">
        <v>6.84516</v>
      </c>
      <c r="F167" s="68">
        <v>6.79026</v>
      </c>
      <c r="G167" s="68">
        <v>6.620520000000001</v>
      </c>
      <c r="H167" s="68">
        <v>6.4528</v>
      </c>
      <c r="I167" s="68">
        <v>6.26968</v>
      </c>
      <c r="J167" s="68">
        <v>6.23409</v>
      </c>
      <c r="K167" s="68">
        <v>6.04509</v>
      </c>
      <c r="L167" s="68">
        <v>5.88545</v>
      </c>
      <c r="M167" s="68">
        <v>5.91442</v>
      </c>
      <c r="N167" s="68">
        <v>5.77983</v>
      </c>
      <c r="O167" s="68">
        <v>5.69627</v>
      </c>
      <c r="P167" s="68">
        <v>5.46581</v>
      </c>
      <c r="Q167" s="68">
        <v>5.2497799999999994</v>
      </c>
      <c r="R167" s="68">
        <v>5.146520000000001</v>
      </c>
      <c r="S167" s="68">
        <v>5.04713</v>
      </c>
      <c r="T167" s="68">
        <v>4.94419</v>
      </c>
      <c r="U167" s="68">
        <v>4.80724</v>
      </c>
    </row>
    <row r="168" spans="2:22" ht="12.75" customHeight="1">
      <c r="B168" s="71" t="s">
        <v>32</v>
      </c>
      <c r="C168" s="68">
        <v>4.63816</v>
      </c>
      <c r="D168" s="68">
        <v>4.39451</v>
      </c>
      <c r="E168" s="68">
        <v>4.33452</v>
      </c>
      <c r="F168" s="68">
        <v>4.2283599999999995</v>
      </c>
      <c r="G168" s="68">
        <v>4.17129</v>
      </c>
      <c r="H168" s="68">
        <v>4.08897</v>
      </c>
      <c r="I168" s="68">
        <v>4.017469999999999</v>
      </c>
      <c r="J168" s="68">
        <v>4.01016</v>
      </c>
      <c r="K168" s="68">
        <v>3.96226</v>
      </c>
      <c r="L168" s="68">
        <v>3.87103</v>
      </c>
      <c r="M168" s="68">
        <v>3.84077</v>
      </c>
      <c r="N168" s="68">
        <v>3.83551</v>
      </c>
      <c r="O168" s="68">
        <v>3.83762</v>
      </c>
      <c r="P168" s="68">
        <v>3.82639</v>
      </c>
      <c r="Q168" s="68">
        <v>3.8784899999999998</v>
      </c>
      <c r="R168" s="68">
        <v>3.81349</v>
      </c>
      <c r="S168" s="68">
        <v>3.80051</v>
      </c>
      <c r="T168" s="68">
        <v>3.75258</v>
      </c>
      <c r="U168" s="68">
        <v>3.71801</v>
      </c>
      <c r="V168" s="16"/>
    </row>
    <row r="169" spans="2:21" ht="12.75" customHeight="1">
      <c r="B169" s="71" t="s">
        <v>33</v>
      </c>
      <c r="C169" s="68">
        <v>3.696</v>
      </c>
      <c r="D169" s="68">
        <v>2.688</v>
      </c>
      <c r="E169" s="68">
        <v>2.52</v>
      </c>
      <c r="F169" s="68">
        <v>2.436</v>
      </c>
      <c r="G169" s="68">
        <v>2.352</v>
      </c>
      <c r="H169" s="68">
        <v>2.268</v>
      </c>
      <c r="I169" s="68">
        <v>2.352</v>
      </c>
      <c r="J169" s="68">
        <v>2.352</v>
      </c>
      <c r="K169" s="68">
        <v>2.415</v>
      </c>
      <c r="L169" s="68">
        <v>2.562</v>
      </c>
      <c r="M169" s="68">
        <v>2.604</v>
      </c>
      <c r="N169" s="68">
        <v>2.751</v>
      </c>
      <c r="O169" s="68">
        <v>2.814</v>
      </c>
      <c r="P169" s="68">
        <v>2.919</v>
      </c>
      <c r="Q169" s="68">
        <v>3.297</v>
      </c>
      <c r="R169" s="68">
        <v>3.465</v>
      </c>
      <c r="S169" s="68">
        <v>3.486</v>
      </c>
      <c r="T169" s="68" t="s">
        <v>132</v>
      </c>
      <c r="U169" s="68" t="s">
        <v>132</v>
      </c>
    </row>
    <row r="170" spans="2:21" ht="12.75" customHeight="1">
      <c r="B170" s="70" t="s">
        <v>111</v>
      </c>
      <c r="C170" s="69" t="s">
        <v>132</v>
      </c>
      <c r="D170" s="69" t="s">
        <v>132</v>
      </c>
      <c r="E170" s="69" t="s">
        <v>132</v>
      </c>
      <c r="F170" s="69" t="s">
        <v>132</v>
      </c>
      <c r="G170" s="69" t="s">
        <v>132</v>
      </c>
      <c r="H170" s="69" t="s">
        <v>132</v>
      </c>
      <c r="I170" s="69">
        <v>58.61186</v>
      </c>
      <c r="J170" s="69" t="s">
        <v>132</v>
      </c>
      <c r="K170" s="69" t="s">
        <v>132</v>
      </c>
      <c r="L170" s="69" t="s">
        <v>132</v>
      </c>
      <c r="M170" s="69" t="s">
        <v>132</v>
      </c>
      <c r="N170" s="69" t="s">
        <v>132</v>
      </c>
      <c r="O170" s="69" t="s">
        <v>132</v>
      </c>
      <c r="P170" s="69" t="s">
        <v>132</v>
      </c>
      <c r="Q170" s="69" t="s">
        <v>132</v>
      </c>
      <c r="R170" s="69" t="s">
        <v>132</v>
      </c>
      <c r="S170" s="69" t="s">
        <v>132</v>
      </c>
      <c r="T170" s="69" t="s">
        <v>132</v>
      </c>
      <c r="U170" s="69" t="s">
        <v>132</v>
      </c>
    </row>
    <row r="171" spans="2:21" ht="21.75" customHeight="1">
      <c r="B171" s="70" t="s">
        <v>161</v>
      </c>
      <c r="C171" s="69">
        <v>1.71801</v>
      </c>
      <c r="D171" s="69">
        <v>1.69567</v>
      </c>
      <c r="E171" s="69">
        <v>1.6635199999999999</v>
      </c>
      <c r="F171" s="69">
        <v>1.66616</v>
      </c>
      <c r="G171" s="69">
        <v>1.6260599999999998</v>
      </c>
      <c r="H171" s="69">
        <v>1.60899</v>
      </c>
      <c r="I171" s="69">
        <v>1.64318</v>
      </c>
      <c r="J171" s="69">
        <v>1.63995</v>
      </c>
      <c r="K171" s="69">
        <v>1.61942</v>
      </c>
      <c r="L171" s="69">
        <v>1.6945599999999998</v>
      </c>
      <c r="M171" s="69">
        <v>1.70967</v>
      </c>
      <c r="N171" s="69">
        <v>1.66184</v>
      </c>
      <c r="O171" s="69">
        <v>1.70008</v>
      </c>
      <c r="P171" s="69">
        <v>1.64274</v>
      </c>
      <c r="Q171" s="69">
        <v>1.6989</v>
      </c>
      <c r="R171" s="69">
        <v>1.6558599999999999</v>
      </c>
      <c r="S171" s="69" t="s">
        <v>132</v>
      </c>
      <c r="T171" s="69" t="s">
        <v>132</v>
      </c>
      <c r="U171" s="69" t="s">
        <v>132</v>
      </c>
    </row>
    <row r="172" spans="2:21" ht="12.75" customHeight="1">
      <c r="B172" s="70" t="s">
        <v>162</v>
      </c>
      <c r="C172" s="69" t="s">
        <v>132</v>
      </c>
      <c r="D172" s="69" t="s">
        <v>132</v>
      </c>
      <c r="E172" s="69" t="s">
        <v>132</v>
      </c>
      <c r="F172" s="69" t="s">
        <v>132</v>
      </c>
      <c r="G172" s="69" t="s">
        <v>132</v>
      </c>
      <c r="H172" s="69" t="s">
        <v>132</v>
      </c>
      <c r="I172" s="69" t="s">
        <v>132</v>
      </c>
      <c r="J172" s="69" t="s">
        <v>132</v>
      </c>
      <c r="K172" s="69" t="s">
        <v>132</v>
      </c>
      <c r="L172" s="69" t="s">
        <v>132</v>
      </c>
      <c r="M172" s="69" t="s">
        <v>132</v>
      </c>
      <c r="N172" s="69" t="s">
        <v>132</v>
      </c>
      <c r="O172" s="69" t="s">
        <v>132</v>
      </c>
      <c r="P172" s="69" t="s">
        <v>132</v>
      </c>
      <c r="Q172" s="69" t="s">
        <v>132</v>
      </c>
      <c r="R172" s="69" t="s">
        <v>132</v>
      </c>
      <c r="S172" s="69">
        <v>0.54857</v>
      </c>
      <c r="T172" s="69" t="s">
        <v>132</v>
      </c>
      <c r="U172" s="69" t="s">
        <v>132</v>
      </c>
    </row>
    <row r="173" spans="2:21" ht="12.75" customHeight="1">
      <c r="B173" s="70" t="s">
        <v>74</v>
      </c>
      <c r="C173" s="69" t="s">
        <v>132</v>
      </c>
      <c r="D173" s="69">
        <v>0.9345800000000001</v>
      </c>
      <c r="E173" s="69">
        <v>0.9361799999999999</v>
      </c>
      <c r="F173" s="69">
        <v>0.9912000000000001</v>
      </c>
      <c r="G173" s="69">
        <v>1.11531</v>
      </c>
      <c r="H173" s="69" t="s">
        <v>132</v>
      </c>
      <c r="I173" s="69">
        <v>1.10859</v>
      </c>
      <c r="J173" s="69" t="s">
        <v>132</v>
      </c>
      <c r="K173" s="69" t="s">
        <v>132</v>
      </c>
      <c r="L173" s="69" t="s">
        <v>132</v>
      </c>
      <c r="M173" s="69" t="s">
        <v>132</v>
      </c>
      <c r="N173" s="69" t="s">
        <v>132</v>
      </c>
      <c r="O173" s="69" t="s">
        <v>132</v>
      </c>
      <c r="P173" s="69" t="s">
        <v>132</v>
      </c>
      <c r="Q173" s="69" t="s">
        <v>132</v>
      </c>
      <c r="R173" s="69" t="s">
        <v>132</v>
      </c>
      <c r="S173" s="69" t="s">
        <v>132</v>
      </c>
      <c r="T173" s="69" t="s">
        <v>132</v>
      </c>
      <c r="U173" s="69" t="s">
        <v>132</v>
      </c>
    </row>
    <row r="174" spans="2:21" ht="12.75" customHeight="1">
      <c r="B174" s="70" t="s">
        <v>112</v>
      </c>
      <c r="C174" s="69" t="s">
        <v>132</v>
      </c>
      <c r="D174" s="69" t="s">
        <v>132</v>
      </c>
      <c r="E174" s="69" t="s">
        <v>132</v>
      </c>
      <c r="F174" s="69" t="s">
        <v>132</v>
      </c>
      <c r="G174" s="69" t="s">
        <v>132</v>
      </c>
      <c r="H174" s="69" t="s">
        <v>132</v>
      </c>
      <c r="I174" s="69">
        <v>0.09436</v>
      </c>
      <c r="J174" s="69" t="s">
        <v>132</v>
      </c>
      <c r="K174" s="69" t="s">
        <v>132</v>
      </c>
      <c r="L174" s="69" t="s">
        <v>132</v>
      </c>
      <c r="M174" s="69" t="s">
        <v>132</v>
      </c>
      <c r="N174" s="69" t="s">
        <v>132</v>
      </c>
      <c r="O174" s="69" t="s">
        <v>132</v>
      </c>
      <c r="P174" s="69" t="s">
        <v>132</v>
      </c>
      <c r="Q174" s="69" t="s">
        <v>132</v>
      </c>
      <c r="R174" s="69" t="s">
        <v>132</v>
      </c>
      <c r="S174" s="69" t="s">
        <v>132</v>
      </c>
      <c r="T174" s="69" t="s">
        <v>132</v>
      </c>
      <c r="U174" s="69" t="s">
        <v>132</v>
      </c>
    </row>
    <row r="175" spans="2:21" ht="12.75" customHeight="1">
      <c r="B175" s="71" t="s">
        <v>75</v>
      </c>
      <c r="C175" s="68">
        <v>0.68655</v>
      </c>
      <c r="D175" s="68" t="s">
        <v>132</v>
      </c>
      <c r="E175" s="68" t="s">
        <v>132</v>
      </c>
      <c r="F175" s="68" t="s">
        <v>132</v>
      </c>
      <c r="G175" s="68" t="s">
        <v>132</v>
      </c>
      <c r="H175" s="68" t="s">
        <v>132</v>
      </c>
      <c r="I175" s="68" t="s">
        <v>132</v>
      </c>
      <c r="J175" s="68" t="s">
        <v>132</v>
      </c>
      <c r="K175" s="68" t="s">
        <v>132</v>
      </c>
      <c r="L175" s="68" t="s">
        <v>132</v>
      </c>
      <c r="M175" s="68" t="s">
        <v>132</v>
      </c>
      <c r="N175" s="68" t="s">
        <v>132</v>
      </c>
      <c r="O175" s="68" t="s">
        <v>132</v>
      </c>
      <c r="P175" s="68" t="s">
        <v>132</v>
      </c>
      <c r="Q175" s="68" t="s">
        <v>132</v>
      </c>
      <c r="R175" s="68" t="s">
        <v>132</v>
      </c>
      <c r="S175" s="68" t="s">
        <v>132</v>
      </c>
      <c r="T175" s="68" t="s">
        <v>132</v>
      </c>
      <c r="U175" s="68" t="s">
        <v>132</v>
      </c>
    </row>
    <row r="176" spans="2:21" ht="14.25" customHeight="1">
      <c r="B176" s="71" t="s">
        <v>76</v>
      </c>
      <c r="C176" s="68" t="s">
        <v>132</v>
      </c>
      <c r="D176" s="68" t="s">
        <v>132</v>
      </c>
      <c r="E176" s="68" t="s">
        <v>132</v>
      </c>
      <c r="F176" s="68" t="s">
        <v>132</v>
      </c>
      <c r="G176" s="68" t="s">
        <v>132</v>
      </c>
      <c r="H176" s="68" t="s">
        <v>132</v>
      </c>
      <c r="I176" s="68">
        <v>5.81196</v>
      </c>
      <c r="J176" s="68" t="s">
        <v>132</v>
      </c>
      <c r="K176" s="68" t="s">
        <v>132</v>
      </c>
      <c r="L176" s="68" t="s">
        <v>132</v>
      </c>
      <c r="M176" s="68" t="s">
        <v>132</v>
      </c>
      <c r="N176" s="68" t="s">
        <v>132</v>
      </c>
      <c r="O176" s="68" t="s">
        <v>132</v>
      </c>
      <c r="P176" s="68" t="s">
        <v>132</v>
      </c>
      <c r="Q176" s="68" t="s">
        <v>132</v>
      </c>
      <c r="R176" s="68" t="s">
        <v>132</v>
      </c>
      <c r="S176" s="68" t="s">
        <v>132</v>
      </c>
      <c r="T176" s="68" t="s">
        <v>132</v>
      </c>
      <c r="U176" s="68" t="s">
        <v>132</v>
      </c>
    </row>
    <row r="177" spans="2:21" ht="12.75" customHeight="1">
      <c r="B177" s="71" t="s">
        <v>77</v>
      </c>
      <c r="C177" s="68">
        <v>34.05356</v>
      </c>
      <c r="D177" s="68">
        <v>47.3933</v>
      </c>
      <c r="E177" s="68">
        <v>49.850019999999994</v>
      </c>
      <c r="F177" s="68">
        <v>51.135510000000004</v>
      </c>
      <c r="G177" s="68">
        <v>52.32262</v>
      </c>
      <c r="H177" s="68">
        <v>53.552279999999996</v>
      </c>
      <c r="I177" s="68">
        <v>53.68312</v>
      </c>
      <c r="J177" s="68">
        <v>53.02881</v>
      </c>
      <c r="K177" s="68">
        <v>50.64586</v>
      </c>
      <c r="L177" s="68">
        <v>51.77402</v>
      </c>
      <c r="M177" s="68">
        <v>49.54269</v>
      </c>
      <c r="N177" s="68">
        <v>52.55344</v>
      </c>
      <c r="O177" s="68">
        <v>53.52635</v>
      </c>
      <c r="P177" s="68">
        <v>55.59117</v>
      </c>
      <c r="Q177" s="68">
        <v>54.02628</v>
      </c>
      <c r="R177" s="68">
        <v>53.7549</v>
      </c>
      <c r="S177" s="68">
        <v>57.30304</v>
      </c>
      <c r="T177" s="68">
        <v>58.049099999999996</v>
      </c>
      <c r="U177" s="68">
        <v>61.62323000000001</v>
      </c>
    </row>
    <row r="178" spans="2:21" ht="12.75" customHeight="1">
      <c r="B178" s="71" t="s">
        <v>78</v>
      </c>
      <c r="C178" s="68" t="s">
        <v>132</v>
      </c>
      <c r="D178" s="68" t="s">
        <v>132</v>
      </c>
      <c r="E178" s="68" t="s">
        <v>132</v>
      </c>
      <c r="F178" s="68" t="s">
        <v>132</v>
      </c>
      <c r="G178" s="68" t="s">
        <v>132</v>
      </c>
      <c r="H178" s="68" t="s">
        <v>132</v>
      </c>
      <c r="I178" s="68">
        <v>24.53192</v>
      </c>
      <c r="J178" s="68" t="s">
        <v>132</v>
      </c>
      <c r="K178" s="68" t="s">
        <v>132</v>
      </c>
      <c r="L178" s="68" t="s">
        <v>132</v>
      </c>
      <c r="M178" s="68">
        <v>33.26295</v>
      </c>
      <c r="N178" s="68" t="s">
        <v>132</v>
      </c>
      <c r="O178" s="68" t="s">
        <v>132</v>
      </c>
      <c r="P178" s="68" t="s">
        <v>132</v>
      </c>
      <c r="Q178" s="68" t="s">
        <v>132</v>
      </c>
      <c r="R178" s="68" t="s">
        <v>132</v>
      </c>
      <c r="S178" s="68" t="s">
        <v>132</v>
      </c>
      <c r="T178" s="68" t="s">
        <v>132</v>
      </c>
      <c r="U178" s="68" t="s">
        <v>132</v>
      </c>
    </row>
    <row r="179" spans="2:21" ht="12.75" customHeight="1">
      <c r="B179" s="71" t="s">
        <v>113</v>
      </c>
      <c r="C179" s="68" t="s">
        <v>132</v>
      </c>
      <c r="D179" s="68" t="s">
        <v>132</v>
      </c>
      <c r="E179" s="68" t="s">
        <v>132</v>
      </c>
      <c r="F179" s="68" t="s">
        <v>132</v>
      </c>
      <c r="G179" s="68" t="s">
        <v>132</v>
      </c>
      <c r="H179" s="68" t="s">
        <v>132</v>
      </c>
      <c r="I179" s="68">
        <v>9.46428</v>
      </c>
      <c r="J179" s="68" t="s">
        <v>132</v>
      </c>
      <c r="K179" s="68" t="s">
        <v>132</v>
      </c>
      <c r="L179" s="68" t="s">
        <v>132</v>
      </c>
      <c r="M179" s="68" t="s">
        <v>132</v>
      </c>
      <c r="N179" s="68" t="s">
        <v>132</v>
      </c>
      <c r="O179" s="68" t="s">
        <v>132</v>
      </c>
      <c r="P179" s="68" t="s">
        <v>132</v>
      </c>
      <c r="Q179" s="68" t="s">
        <v>132</v>
      </c>
      <c r="R179" s="68" t="s">
        <v>132</v>
      </c>
      <c r="S179" s="68" t="s">
        <v>132</v>
      </c>
      <c r="T179" s="68" t="s">
        <v>132</v>
      </c>
      <c r="U179" s="68" t="s">
        <v>132</v>
      </c>
    </row>
    <row r="180" spans="2:21" ht="12.75" customHeight="1">
      <c r="B180" s="70" t="s">
        <v>79</v>
      </c>
      <c r="C180" s="69">
        <v>162.33784</v>
      </c>
      <c r="D180" s="69">
        <v>115.21225</v>
      </c>
      <c r="E180" s="69">
        <v>109.52004</v>
      </c>
      <c r="F180" s="69">
        <v>103.64641</v>
      </c>
      <c r="G180" s="69">
        <v>101.11952000000001</v>
      </c>
      <c r="H180" s="69">
        <v>101.24372</v>
      </c>
      <c r="I180" s="69">
        <v>92.72165</v>
      </c>
      <c r="J180" s="69">
        <v>91.10817999999999</v>
      </c>
      <c r="K180" s="69">
        <v>89.72618</v>
      </c>
      <c r="L180" s="69">
        <v>92.84108</v>
      </c>
      <c r="M180" s="69">
        <v>84.69503</v>
      </c>
      <c r="N180" s="69">
        <v>80.10208</v>
      </c>
      <c r="O180" s="69">
        <v>77.23313</v>
      </c>
      <c r="P180" s="69">
        <v>76.4917</v>
      </c>
      <c r="Q180" s="69">
        <v>72.98355000000001</v>
      </c>
      <c r="R180" s="69">
        <v>66.72691999999999</v>
      </c>
      <c r="S180" s="69">
        <v>66.47449</v>
      </c>
      <c r="T180" s="69">
        <v>70.38822</v>
      </c>
      <c r="U180" s="69">
        <v>66.16591</v>
      </c>
    </row>
    <row r="181" spans="2:21" ht="12.75" customHeight="1">
      <c r="B181" s="70" t="s">
        <v>114</v>
      </c>
      <c r="C181" s="69" t="s">
        <v>132</v>
      </c>
      <c r="D181" s="69" t="s">
        <v>132</v>
      </c>
      <c r="E181" s="69" t="s">
        <v>132</v>
      </c>
      <c r="F181" s="69" t="s">
        <v>132</v>
      </c>
      <c r="G181" s="69" t="s">
        <v>132</v>
      </c>
      <c r="H181" s="69" t="s">
        <v>132</v>
      </c>
      <c r="I181" s="69">
        <v>20.958</v>
      </c>
      <c r="J181" s="69" t="s">
        <v>132</v>
      </c>
      <c r="K181" s="69" t="s">
        <v>132</v>
      </c>
      <c r="L181" s="69" t="s">
        <v>132</v>
      </c>
      <c r="M181" s="69" t="s">
        <v>132</v>
      </c>
      <c r="N181" s="69">
        <v>29.925</v>
      </c>
      <c r="O181" s="69" t="s">
        <v>132</v>
      </c>
      <c r="P181" s="69" t="s">
        <v>132</v>
      </c>
      <c r="Q181" s="69" t="s">
        <v>132</v>
      </c>
      <c r="R181" s="69" t="s">
        <v>132</v>
      </c>
      <c r="S181" s="69" t="s">
        <v>132</v>
      </c>
      <c r="T181" s="69" t="s">
        <v>132</v>
      </c>
      <c r="U181" s="69" t="s">
        <v>132</v>
      </c>
    </row>
    <row r="182" spans="2:21" ht="22.5" customHeight="1">
      <c r="B182" s="70" t="s">
        <v>163</v>
      </c>
      <c r="C182" s="69">
        <v>109.05878</v>
      </c>
      <c r="D182" s="69">
        <v>103.22112</v>
      </c>
      <c r="E182" s="69">
        <v>102.48401</v>
      </c>
      <c r="F182" s="69">
        <v>100.57224000000001</v>
      </c>
      <c r="G182" s="69">
        <v>97.96028</v>
      </c>
      <c r="H182" s="69">
        <v>93.60911999999999</v>
      </c>
      <c r="I182" s="69">
        <v>89.11795</v>
      </c>
      <c r="J182" s="69">
        <v>85.57758</v>
      </c>
      <c r="K182" s="69">
        <v>83.97139</v>
      </c>
      <c r="L182" s="69">
        <v>79.83736</v>
      </c>
      <c r="M182" s="69">
        <v>76.16767</v>
      </c>
      <c r="N182" s="69">
        <v>72.40052</v>
      </c>
      <c r="O182" s="69">
        <v>70.00225999999999</v>
      </c>
      <c r="P182" s="69">
        <v>67.00624</v>
      </c>
      <c r="Q182" s="69">
        <v>62.8053</v>
      </c>
      <c r="R182" s="69">
        <v>59.40909</v>
      </c>
      <c r="S182" s="69">
        <v>56.69802</v>
      </c>
      <c r="T182" s="69">
        <v>54.817730000000005</v>
      </c>
      <c r="U182" s="69">
        <v>52.78411</v>
      </c>
    </row>
    <row r="183" spans="2:21" ht="12.75" customHeight="1">
      <c r="B183" s="70" t="s">
        <v>164</v>
      </c>
      <c r="C183" s="69">
        <v>20.656830000000003</v>
      </c>
      <c r="D183" s="69" t="s">
        <v>132</v>
      </c>
      <c r="E183" s="69" t="s">
        <v>132</v>
      </c>
      <c r="F183" s="74" t="s">
        <v>132</v>
      </c>
      <c r="G183" s="69" t="s">
        <v>132</v>
      </c>
      <c r="H183" s="69" t="s">
        <v>132</v>
      </c>
      <c r="I183" s="69" t="s">
        <v>132</v>
      </c>
      <c r="J183" s="69" t="s">
        <v>132</v>
      </c>
      <c r="K183" s="69" t="s">
        <v>132</v>
      </c>
      <c r="L183" s="69" t="s">
        <v>132</v>
      </c>
      <c r="M183" s="69" t="s">
        <v>132</v>
      </c>
      <c r="N183" s="69" t="s">
        <v>132</v>
      </c>
      <c r="O183" s="69" t="s">
        <v>132</v>
      </c>
      <c r="P183" s="69" t="s">
        <v>132</v>
      </c>
      <c r="Q183" s="69" t="s">
        <v>132</v>
      </c>
      <c r="R183" s="69" t="s">
        <v>132</v>
      </c>
      <c r="S183" s="69" t="s">
        <v>132</v>
      </c>
      <c r="T183" s="69" t="s">
        <v>132</v>
      </c>
      <c r="U183" s="69" t="s">
        <v>132</v>
      </c>
    </row>
    <row r="184" spans="2:21" ht="12" customHeight="1">
      <c r="B184" s="70" t="s">
        <v>165</v>
      </c>
      <c r="C184" s="69">
        <v>633.2018</v>
      </c>
      <c r="D184" s="69">
        <v>629.95289</v>
      </c>
      <c r="E184" s="69">
        <v>625.42322</v>
      </c>
      <c r="F184" s="69">
        <v>613.95384</v>
      </c>
      <c r="G184" s="69">
        <v>602.9009599999999</v>
      </c>
      <c r="H184" s="69">
        <v>592.46879</v>
      </c>
      <c r="I184" s="69">
        <v>588.6106</v>
      </c>
      <c r="J184" s="69">
        <v>583.1221800000001</v>
      </c>
      <c r="K184" s="69">
        <v>577.6887800000001</v>
      </c>
      <c r="L184" s="69">
        <v>583.37947</v>
      </c>
      <c r="M184" s="69">
        <v>576.39599</v>
      </c>
      <c r="N184" s="69">
        <v>577.64701</v>
      </c>
      <c r="O184" s="69">
        <v>579.08388</v>
      </c>
      <c r="P184" s="69">
        <v>586.47918</v>
      </c>
      <c r="Q184" s="69">
        <v>597.2601099999999</v>
      </c>
      <c r="R184" s="69">
        <v>590.75551</v>
      </c>
      <c r="S184" s="69">
        <v>580.80332</v>
      </c>
      <c r="T184" s="69">
        <v>564.34047</v>
      </c>
      <c r="U184" s="69">
        <v>552.01027</v>
      </c>
    </row>
    <row r="185" spans="2:21" ht="12.75" customHeight="1">
      <c r="B185" s="71" t="s">
        <v>115</v>
      </c>
      <c r="C185" s="68">
        <v>16.211370000000002</v>
      </c>
      <c r="D185" s="68" t="s">
        <v>132</v>
      </c>
      <c r="E185" s="68" t="s">
        <v>132</v>
      </c>
      <c r="F185" s="68" t="s">
        <v>132</v>
      </c>
      <c r="G185" s="68">
        <v>18.15009</v>
      </c>
      <c r="H185" s="68" t="s">
        <v>132</v>
      </c>
      <c r="I185" s="68">
        <v>17.848740000000003</v>
      </c>
      <c r="J185" s="68" t="s">
        <v>132</v>
      </c>
      <c r="K185" s="68">
        <v>18.78891</v>
      </c>
      <c r="L185" s="68" t="s">
        <v>132</v>
      </c>
      <c r="M185" s="68">
        <v>18.63441</v>
      </c>
      <c r="N185" s="68" t="s">
        <v>132</v>
      </c>
      <c r="O185" s="68" t="s">
        <v>132</v>
      </c>
      <c r="P185" s="68" t="s">
        <v>132</v>
      </c>
      <c r="Q185" s="68" t="s">
        <v>132</v>
      </c>
      <c r="R185" s="68" t="s">
        <v>132</v>
      </c>
      <c r="S185" s="68" t="s">
        <v>132</v>
      </c>
      <c r="T185" s="68" t="s">
        <v>132</v>
      </c>
      <c r="U185" s="68" t="s">
        <v>132</v>
      </c>
    </row>
    <row r="186" spans="2:21" ht="12.75" customHeight="1">
      <c r="B186" s="71" t="s">
        <v>34</v>
      </c>
      <c r="C186" s="68">
        <v>56.6995</v>
      </c>
      <c r="D186" s="68">
        <v>74.37589999999999</v>
      </c>
      <c r="E186" s="68">
        <v>76.3348</v>
      </c>
      <c r="F186" s="68">
        <v>68.165</v>
      </c>
      <c r="G186" s="68">
        <v>64.5434</v>
      </c>
      <c r="H186" s="68">
        <v>69.6664</v>
      </c>
      <c r="I186" s="68">
        <v>81.7427</v>
      </c>
      <c r="J186" s="68">
        <v>84.8089</v>
      </c>
      <c r="K186" s="68">
        <v>85.9412</v>
      </c>
      <c r="L186" s="68">
        <v>87.94019999999999</v>
      </c>
      <c r="M186" s="68">
        <v>87.0752</v>
      </c>
      <c r="N186" s="68">
        <v>89.4338</v>
      </c>
      <c r="O186" s="68" t="s">
        <v>132</v>
      </c>
      <c r="P186" s="68" t="s">
        <v>132</v>
      </c>
      <c r="Q186" s="68" t="s">
        <v>132</v>
      </c>
      <c r="R186" s="68" t="s">
        <v>132</v>
      </c>
      <c r="S186" s="68" t="s">
        <v>132</v>
      </c>
      <c r="T186" s="68" t="s">
        <v>132</v>
      </c>
      <c r="U186" s="68" t="s">
        <v>132</v>
      </c>
    </row>
    <row r="187" spans="2:21" ht="26.25" customHeight="1">
      <c r="B187" s="71" t="s">
        <v>140</v>
      </c>
      <c r="C187" s="68" t="s">
        <v>132</v>
      </c>
      <c r="D187" s="68" t="s">
        <v>132</v>
      </c>
      <c r="E187" s="68" t="s">
        <v>132</v>
      </c>
      <c r="F187" s="68" t="s">
        <v>132</v>
      </c>
      <c r="G187" s="68" t="s">
        <v>132</v>
      </c>
      <c r="H187" s="68">
        <v>61.921440000000004</v>
      </c>
      <c r="I187" s="68" t="s">
        <v>132</v>
      </c>
      <c r="J187" s="68" t="s">
        <v>132</v>
      </c>
      <c r="K187" s="68" t="s">
        <v>132</v>
      </c>
      <c r="L187" s="68" t="s">
        <v>132</v>
      </c>
      <c r="M187" s="68" t="s">
        <v>132</v>
      </c>
      <c r="N187" s="68" t="s">
        <v>132</v>
      </c>
      <c r="O187" s="68" t="s">
        <v>132</v>
      </c>
      <c r="P187" s="68" t="s">
        <v>132</v>
      </c>
      <c r="Q187" s="68" t="s">
        <v>132</v>
      </c>
      <c r="R187" s="68" t="s">
        <v>132</v>
      </c>
      <c r="S187" s="68" t="s">
        <v>132</v>
      </c>
      <c r="T187" s="68" t="s">
        <v>132</v>
      </c>
      <c r="U187" s="68" t="s">
        <v>132</v>
      </c>
    </row>
    <row r="188" spans="2:21" ht="12.75" customHeight="1">
      <c r="B188" s="71" t="s">
        <v>80</v>
      </c>
      <c r="C188" s="68" t="s">
        <v>132</v>
      </c>
      <c r="D188" s="68" t="s">
        <v>132</v>
      </c>
      <c r="E188" s="68" t="s">
        <v>132</v>
      </c>
      <c r="F188" s="68" t="s">
        <v>132</v>
      </c>
      <c r="G188" s="68" t="s">
        <v>132</v>
      </c>
      <c r="H188" s="68" t="s">
        <v>132</v>
      </c>
      <c r="I188" s="68">
        <v>63.49959</v>
      </c>
      <c r="J188" s="68" t="s">
        <v>132</v>
      </c>
      <c r="K188" s="68" t="s">
        <v>132</v>
      </c>
      <c r="L188" s="68" t="s">
        <v>132</v>
      </c>
      <c r="M188" s="68" t="s">
        <v>132</v>
      </c>
      <c r="N188" s="68" t="s">
        <v>132</v>
      </c>
      <c r="O188" s="68" t="s">
        <v>132</v>
      </c>
      <c r="P188" s="68" t="s">
        <v>132</v>
      </c>
      <c r="Q188" s="68" t="s">
        <v>132</v>
      </c>
      <c r="R188" s="68" t="s">
        <v>132</v>
      </c>
      <c r="S188" s="68">
        <v>87.31617</v>
      </c>
      <c r="T188" s="68" t="s">
        <v>132</v>
      </c>
      <c r="U188" s="68" t="s">
        <v>132</v>
      </c>
    </row>
    <row r="189" spans="2:21" ht="12.75" customHeight="1">
      <c r="B189" s="71" t="s">
        <v>81</v>
      </c>
      <c r="C189" s="68" t="s">
        <v>132</v>
      </c>
      <c r="D189" s="68">
        <v>2.6943</v>
      </c>
      <c r="E189" s="68" t="s">
        <v>132</v>
      </c>
      <c r="F189" s="68" t="s">
        <v>132</v>
      </c>
      <c r="G189" s="68" t="s">
        <v>132</v>
      </c>
      <c r="H189" s="68" t="s">
        <v>132</v>
      </c>
      <c r="I189" s="68">
        <v>4.42449</v>
      </c>
      <c r="J189" s="68" t="s">
        <v>132</v>
      </c>
      <c r="K189" s="68" t="s">
        <v>132</v>
      </c>
      <c r="L189" s="68" t="s">
        <v>132</v>
      </c>
      <c r="M189" s="68" t="s">
        <v>132</v>
      </c>
      <c r="N189" s="68" t="s">
        <v>132</v>
      </c>
      <c r="O189" s="68" t="s">
        <v>132</v>
      </c>
      <c r="P189" s="68" t="s">
        <v>132</v>
      </c>
      <c r="Q189" s="68" t="s">
        <v>132</v>
      </c>
      <c r="R189" s="68" t="s">
        <v>132</v>
      </c>
      <c r="S189" s="68" t="s">
        <v>132</v>
      </c>
      <c r="T189" s="68" t="s">
        <v>132</v>
      </c>
      <c r="U189" s="68" t="s">
        <v>132</v>
      </c>
    </row>
    <row r="190" spans="2:21" ht="12.75" customHeight="1">
      <c r="B190" s="70" t="s">
        <v>82</v>
      </c>
      <c r="C190" s="69" t="s">
        <v>132</v>
      </c>
      <c r="D190" s="69" t="s">
        <v>132</v>
      </c>
      <c r="E190" s="69" t="s">
        <v>132</v>
      </c>
      <c r="F190" s="69" t="s">
        <v>132</v>
      </c>
      <c r="G190" s="69" t="s">
        <v>132</v>
      </c>
      <c r="H190" s="69" t="s">
        <v>132</v>
      </c>
      <c r="I190" s="69">
        <v>6.5670399999999995</v>
      </c>
      <c r="J190" s="69" t="s">
        <v>132</v>
      </c>
      <c r="K190" s="69" t="s">
        <v>132</v>
      </c>
      <c r="L190" s="69" t="s">
        <v>132</v>
      </c>
      <c r="M190" s="69" t="s">
        <v>132</v>
      </c>
      <c r="N190" s="69" t="s">
        <v>132</v>
      </c>
      <c r="O190" s="69" t="s">
        <v>132</v>
      </c>
      <c r="P190" s="69" t="s">
        <v>132</v>
      </c>
      <c r="Q190" s="69" t="s">
        <v>132</v>
      </c>
      <c r="R190" s="69" t="s">
        <v>132</v>
      </c>
      <c r="S190" s="69" t="s">
        <v>132</v>
      </c>
      <c r="T190" s="69" t="s">
        <v>132</v>
      </c>
      <c r="U190" s="69" t="s">
        <v>132</v>
      </c>
    </row>
    <row r="191" spans="2:21" ht="12.75" customHeight="1">
      <c r="B191" s="70" t="s">
        <v>116</v>
      </c>
      <c r="C191" s="69" t="s">
        <v>132</v>
      </c>
      <c r="D191" s="69" t="s">
        <v>132</v>
      </c>
      <c r="E191" s="69" t="s">
        <v>132</v>
      </c>
      <c r="F191" s="69" t="s">
        <v>132</v>
      </c>
      <c r="G191" s="69" t="s">
        <v>132</v>
      </c>
      <c r="H191" s="69" t="s">
        <v>132</v>
      </c>
      <c r="I191" s="69">
        <v>7.476</v>
      </c>
      <c r="J191" s="69" t="s">
        <v>132</v>
      </c>
      <c r="K191" s="69" t="s">
        <v>132</v>
      </c>
      <c r="L191" s="69" t="s">
        <v>132</v>
      </c>
      <c r="M191" s="69" t="s">
        <v>132</v>
      </c>
      <c r="N191" s="69" t="s">
        <v>132</v>
      </c>
      <c r="O191" s="69" t="s">
        <v>132</v>
      </c>
      <c r="P191" s="69" t="s">
        <v>132</v>
      </c>
      <c r="Q191" s="69" t="s">
        <v>132</v>
      </c>
      <c r="R191" s="69" t="s">
        <v>132</v>
      </c>
      <c r="S191" s="69" t="s">
        <v>132</v>
      </c>
      <c r="T191" s="69" t="s">
        <v>132</v>
      </c>
      <c r="U191" s="69" t="s">
        <v>132</v>
      </c>
    </row>
    <row r="192" spans="2:21" ht="12.75">
      <c r="B192" s="17"/>
      <c r="C192" s="18"/>
      <c r="D192" s="19"/>
      <c r="E192" s="18"/>
      <c r="F192" s="19"/>
      <c r="G192" s="18"/>
      <c r="H192" s="19"/>
      <c r="I192" s="18"/>
      <c r="J192" s="20"/>
      <c r="K192" s="20"/>
      <c r="L192" s="20"/>
      <c r="M192" s="20"/>
      <c r="N192" s="20"/>
      <c r="O192" s="20"/>
      <c r="P192" s="20"/>
      <c r="Q192" s="20"/>
      <c r="R192" s="20"/>
      <c r="S192" s="20"/>
      <c r="T192" s="20"/>
      <c r="U192" s="20"/>
    </row>
    <row r="193" spans="2:9" s="59" customFormat="1" ht="12.75">
      <c r="B193" s="60"/>
      <c r="C193" s="61"/>
      <c r="D193" s="62"/>
      <c r="E193" s="61"/>
      <c r="F193" s="62"/>
      <c r="G193" s="61"/>
      <c r="H193" s="62"/>
      <c r="I193" s="61"/>
    </row>
    <row r="194" spans="1:8" ht="12.75">
      <c r="A194" s="21" t="s">
        <v>35</v>
      </c>
      <c r="C194" s="3"/>
      <c r="D194" s="2"/>
      <c r="E194" s="3"/>
      <c r="F194" s="2"/>
      <c r="G194" s="3"/>
      <c r="H194" s="2"/>
    </row>
    <row r="195" spans="1:8" ht="3" customHeight="1">
      <c r="A195" s="21"/>
      <c r="C195" s="3"/>
      <c r="D195" s="2"/>
      <c r="E195" s="3"/>
      <c r="F195" s="2"/>
      <c r="G195" s="3"/>
      <c r="H195" s="2"/>
    </row>
    <row r="196" spans="1:10" ht="14.25" customHeight="1">
      <c r="A196" s="90" t="s">
        <v>169</v>
      </c>
      <c r="B196" s="90"/>
      <c r="C196" s="90"/>
      <c r="D196" s="90"/>
      <c r="E196" s="90"/>
      <c r="F196" s="90"/>
      <c r="G196" s="90"/>
      <c r="H196" s="90"/>
      <c r="I196" s="90"/>
      <c r="J196" s="90"/>
    </row>
    <row r="197" spans="1:10" ht="11.25" customHeight="1">
      <c r="A197" s="82" t="s">
        <v>171</v>
      </c>
      <c r="B197" s="83"/>
      <c r="C197" s="83"/>
      <c r="D197" s="83"/>
      <c r="E197" s="83"/>
      <c r="F197" s="83"/>
      <c r="G197" s="83"/>
      <c r="H197" s="83"/>
      <c r="I197" s="83"/>
      <c r="J197" s="83"/>
    </row>
    <row r="198" spans="1:10" ht="12.75">
      <c r="A198" s="22"/>
      <c r="B198" s="23"/>
      <c r="C198" s="24"/>
      <c r="D198" s="24"/>
      <c r="E198" s="24"/>
      <c r="F198" s="24"/>
      <c r="G198" s="24"/>
      <c r="H198" s="24"/>
      <c r="I198" s="24"/>
      <c r="J198" s="22"/>
    </row>
    <row r="199" spans="1:17" ht="14.25" customHeight="1">
      <c r="A199" s="91" t="s">
        <v>36</v>
      </c>
      <c r="B199" s="91"/>
      <c r="C199" s="91"/>
      <c r="D199" s="91"/>
      <c r="E199" s="91"/>
      <c r="F199" s="91"/>
      <c r="G199" s="91"/>
      <c r="H199" s="91"/>
      <c r="I199" s="91"/>
      <c r="J199" s="91"/>
      <c r="K199" s="91"/>
      <c r="L199" s="91"/>
      <c r="M199" s="91"/>
      <c r="N199" s="91"/>
      <c r="O199" s="91"/>
      <c r="P199" s="91"/>
      <c r="Q199" s="25"/>
    </row>
    <row r="200" spans="1:17" ht="3" customHeight="1">
      <c r="A200" s="26"/>
      <c r="B200" s="27"/>
      <c r="C200" s="28"/>
      <c r="D200" s="29"/>
      <c r="E200" s="30"/>
      <c r="F200" s="30"/>
      <c r="G200" s="30"/>
      <c r="H200" s="25"/>
      <c r="I200" s="31"/>
      <c r="J200" s="29"/>
      <c r="K200" s="30"/>
      <c r="L200" s="30"/>
      <c r="M200" s="30"/>
      <c r="N200" s="25"/>
      <c r="O200" s="32"/>
      <c r="P200" s="32"/>
      <c r="Q200" s="25"/>
    </row>
    <row r="201" spans="1:21" ht="15.75" customHeight="1">
      <c r="A201" s="92" t="s">
        <v>133</v>
      </c>
      <c r="B201" s="92"/>
      <c r="C201" s="92"/>
      <c r="D201" s="92"/>
      <c r="E201" s="92"/>
      <c r="F201" s="92"/>
      <c r="G201" s="92"/>
      <c r="H201" s="92"/>
      <c r="I201" s="92"/>
      <c r="J201" s="92"/>
      <c r="K201" s="92"/>
      <c r="L201" s="92"/>
      <c r="M201" s="92"/>
      <c r="N201" s="92"/>
      <c r="O201" s="92"/>
      <c r="P201" s="92"/>
      <c r="Q201" s="92"/>
      <c r="R201" s="92"/>
      <c r="S201" s="92"/>
      <c r="T201" s="92"/>
      <c r="U201" s="92"/>
    </row>
    <row r="202" spans="1:21" ht="28.5" customHeight="1">
      <c r="A202" s="79" t="s">
        <v>166</v>
      </c>
      <c r="B202" s="79"/>
      <c r="C202" s="79"/>
      <c r="D202" s="79"/>
      <c r="E202" s="79"/>
      <c r="F202" s="79"/>
      <c r="G202" s="79"/>
      <c r="H202" s="79"/>
      <c r="I202" s="79"/>
      <c r="J202" s="79"/>
      <c r="K202" s="79"/>
      <c r="L202" s="79"/>
      <c r="M202" s="79"/>
      <c r="N202" s="79"/>
      <c r="O202" s="79"/>
      <c r="P202" s="79"/>
      <c r="Q202" s="79"/>
      <c r="R202" s="79"/>
      <c r="S202" s="79"/>
      <c r="T202" s="79"/>
      <c r="U202" s="79"/>
    </row>
    <row r="203" spans="1:10" ht="12" customHeight="1">
      <c r="A203" s="82" t="s">
        <v>172</v>
      </c>
      <c r="B203" s="82"/>
      <c r="C203" s="82"/>
      <c r="D203" s="82"/>
      <c r="E203" s="82"/>
      <c r="F203" s="82"/>
      <c r="G203" s="82"/>
      <c r="H203" s="82"/>
      <c r="I203" s="82"/>
      <c r="J203" s="82"/>
    </row>
    <row r="204" spans="1:21" ht="12" customHeight="1">
      <c r="A204" s="84" t="s">
        <v>170</v>
      </c>
      <c r="B204" s="82"/>
      <c r="C204" s="82"/>
      <c r="D204" s="82"/>
      <c r="E204" s="82"/>
      <c r="F204" s="82"/>
      <c r="G204" s="82"/>
      <c r="H204" s="82"/>
      <c r="I204" s="82"/>
      <c r="J204" s="82"/>
      <c r="K204" s="82"/>
      <c r="L204" s="82"/>
      <c r="M204" s="82"/>
      <c r="N204" s="82"/>
      <c r="O204" s="82"/>
      <c r="P204" s="82"/>
      <c r="Q204" s="82"/>
      <c r="R204" s="82"/>
      <c r="S204" s="82"/>
      <c r="T204" s="82"/>
      <c r="U204" s="82"/>
    </row>
    <row r="205" spans="1:10" ht="12" customHeight="1">
      <c r="A205" s="73"/>
      <c r="B205" s="73"/>
      <c r="C205" s="73"/>
      <c r="D205" s="73"/>
      <c r="E205" s="73"/>
      <c r="F205" s="73"/>
      <c r="G205" s="73"/>
      <c r="H205" s="73"/>
      <c r="I205" s="73"/>
      <c r="J205" s="73"/>
    </row>
    <row r="206" spans="1:16" s="72" customFormat="1" ht="12.75" customHeight="1">
      <c r="A206" s="80" t="s">
        <v>141</v>
      </c>
      <c r="B206" s="80"/>
      <c r="C206" s="80"/>
      <c r="D206" s="80"/>
      <c r="E206" s="80"/>
      <c r="F206" s="80"/>
      <c r="G206" s="80"/>
      <c r="H206" s="80"/>
      <c r="I206" s="80"/>
      <c r="J206" s="80"/>
      <c r="K206" s="80"/>
      <c r="L206" s="80"/>
      <c r="M206" s="80"/>
      <c r="N206" s="80"/>
      <c r="O206" s="80"/>
      <c r="P206" s="80"/>
    </row>
    <row r="207" spans="1:21" s="72" customFormat="1" ht="37.5" customHeight="1">
      <c r="A207" s="81" t="s">
        <v>173</v>
      </c>
      <c r="B207" s="81"/>
      <c r="C207" s="81"/>
      <c r="D207" s="81"/>
      <c r="E207" s="81"/>
      <c r="F207" s="81"/>
      <c r="G207" s="81"/>
      <c r="H207" s="81"/>
      <c r="I207" s="81"/>
      <c r="J207" s="81"/>
      <c r="K207" s="81"/>
      <c r="L207" s="81"/>
      <c r="M207" s="81"/>
      <c r="N207" s="81"/>
      <c r="O207" s="81"/>
      <c r="P207" s="81"/>
      <c r="Q207" s="81"/>
      <c r="R207" s="81"/>
      <c r="S207" s="81"/>
      <c r="T207" s="81"/>
      <c r="U207" s="81"/>
    </row>
  </sheetData>
  <sheetProtection selectLockedCells="1"/>
  <mergeCells count="12">
    <mergeCell ref="R5:S5"/>
    <mergeCell ref="M7:P7"/>
    <mergeCell ref="C34:S34"/>
    <mergeCell ref="A196:J196"/>
    <mergeCell ref="A199:P199"/>
    <mergeCell ref="A201:U201"/>
    <mergeCell ref="A202:U202"/>
    <mergeCell ref="A206:P206"/>
    <mergeCell ref="A207:U207"/>
    <mergeCell ref="A197:J197"/>
    <mergeCell ref="A203:J203"/>
    <mergeCell ref="A204:U204"/>
  </mergeCells>
  <dataValidations count="1">
    <dataValidation type="list" allowBlank="1" showInputMessage="1" showErrorMessage="1" sqref="M7">
      <formula1>$B$35:$B$191</formula1>
    </dataValidation>
  </dataValidations>
  <hyperlinks>
    <hyperlink ref="A197:J197" r:id="rId1" display="See:http: //unfccc.int/2860.php"/>
    <hyperlink ref="A203:J203" r:id="rId2" display=" (http://unfccc.int/ghg_data/ghg_data_unfccc/data_sources/items/3816.php)."/>
  </hyperlinks>
  <printOptions/>
  <pageMargins left="0.3" right="0.17" top="0.5" bottom="0.5" header="0.5" footer="0.5"/>
  <pageSetup fitToHeight="0" fitToWidth="0" horizontalDpi="600" verticalDpi="600" orientation="landscape" scale="78" r:id="rId4"/>
  <colBreaks count="1" manualBreakCount="1">
    <brk id="21" max="6553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Marcus Newbury</cp:lastModifiedBy>
  <cp:lastPrinted>2016-03-17T19:33:37Z</cp:lastPrinted>
  <dcterms:created xsi:type="dcterms:W3CDTF">1996-10-14T23:33:28Z</dcterms:created>
  <dcterms:modified xsi:type="dcterms:W3CDTF">2016-03-17T19:39:57Z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